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C:\Users\Rafael\Documents\Nova pasta\TR Manutenção de equipamentos biomédicos__usg_câmara_fria_odonto_esf_geral\ANEXOS\"/>
    </mc:Choice>
  </mc:AlternateContent>
  <xr:revisionPtr revIDLastSave="0" documentId="13_ncr:1_{2ED74BB9-09C7-4008-B2DC-CC9187C9C86D}" xr6:coauthVersionLast="47" xr6:coauthVersionMax="47" xr10:uidLastSave="{00000000-0000-0000-0000-000000000000}"/>
  <bookViews>
    <workbookView xWindow="-120" yWindow="-120" windowWidth="20730" windowHeight="11160" tabRatio="710" activeTab="2" xr2:uid="{00000000-000D-0000-FFFF-FFFF00000000}"/>
  </bookViews>
  <sheets>
    <sheet name="LOTE 1 - EQUIP. GERAIS" sheetId="18" r:id="rId1"/>
    <sheet name="LOTE 2 - ULTRASSOM" sheetId="17" r:id="rId2"/>
    <sheet name="LOTE 3 - CÂMARAS FRIAS" sheetId="15" r:id="rId3"/>
    <sheet name="MEDIÇÃO MENSAL - EXEMPLO" sheetId="10" r:id="rId4"/>
    <sheet name="SLA ATENDIMENTO CORRETIVO" sheetId="11" r:id="rId5"/>
    <sheet name="Folha1" sheetId="4" state="hidden" r:id="rId6"/>
    <sheet name="Folha2" sheetId="5" state="hidden" r:id="rId7"/>
    <sheet name="Planilha1" sheetId="9" state="hidden" r:id="rId8"/>
    <sheet name="Folha4" sheetId="7" state="hidden" r:id="rId9"/>
    <sheet name="Suprimentos" sheetId="1" state="hidden" r:id="rId10"/>
  </sheets>
  <definedNames>
    <definedName name="_xlnm.Print_Titles" localSheetId="9">Suprimentos!$1:$2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6" i="10" l="1"/>
  <c r="F7" i="10"/>
  <c r="D29" i="10"/>
  <c r="E9" i="18"/>
  <c r="E11" i="18" s="1"/>
  <c r="E6" i="18"/>
  <c r="E9" i="17"/>
  <c r="E6" i="17"/>
  <c r="E11" i="17" s="1"/>
  <c r="E9" i="15"/>
  <c r="E11" i="15" s="1"/>
  <c r="E6" i="15"/>
  <c r="M8" i="11"/>
  <c r="M7" i="11"/>
  <c r="B8" i="10"/>
  <c r="E8" i="10"/>
  <c r="D7" i="10"/>
  <c r="K8" i="11"/>
  <c r="K7" i="11"/>
  <c r="H8" i="11"/>
  <c r="H7" i="11"/>
  <c r="E4" i="5"/>
  <c r="E5" i="5"/>
  <c r="E6" i="5"/>
  <c r="E7" i="5"/>
  <c r="E8" i="5"/>
  <c r="E9" i="5"/>
  <c r="E10" i="5"/>
  <c r="E11" i="5"/>
  <c r="E12" i="5"/>
  <c r="E13" i="5"/>
  <c r="E14" i="5"/>
  <c r="E15" i="5"/>
  <c r="E16" i="5"/>
  <c r="E17" i="5"/>
  <c r="E18" i="5"/>
  <c r="E19" i="5"/>
  <c r="E20" i="5"/>
  <c r="E21" i="5"/>
  <c r="E22" i="5"/>
  <c r="E23" i="5"/>
  <c r="E24" i="5"/>
  <c r="E25" i="5"/>
  <c r="E26" i="5"/>
  <c r="E27" i="5"/>
  <c r="E28" i="5"/>
  <c r="E29" i="5"/>
  <c r="E30" i="5"/>
  <c r="E31" i="5"/>
  <c r="E32" i="5"/>
  <c r="E33" i="5"/>
  <c r="E34" i="5"/>
  <c r="E35" i="5"/>
  <c r="E36" i="5"/>
  <c r="E37" i="5"/>
  <c r="E38" i="5"/>
  <c r="E39" i="5"/>
  <c r="E40" i="5"/>
  <c r="E41" i="5"/>
  <c r="E42" i="5"/>
  <c r="E43" i="5"/>
  <c r="E44" i="5"/>
  <c r="E45" i="5"/>
  <c r="E46" i="5"/>
  <c r="E47" i="5"/>
  <c r="E48" i="5"/>
  <c r="E49" i="5"/>
  <c r="E50" i="5"/>
  <c r="E51" i="5"/>
  <c r="E52" i="5"/>
  <c r="E53" i="5"/>
  <c r="E54" i="5"/>
  <c r="E55" i="5"/>
  <c r="E56" i="5"/>
  <c r="E57" i="5"/>
  <c r="E58" i="5"/>
  <c r="E59" i="5"/>
  <c r="E60" i="5"/>
  <c r="E61" i="5"/>
  <c r="E62" i="5"/>
  <c r="E63" i="5"/>
  <c r="E64" i="5"/>
  <c r="E65" i="5"/>
  <c r="E66" i="5"/>
  <c r="E67" i="5"/>
  <c r="E68" i="5"/>
  <c r="E69" i="5"/>
  <c r="E70" i="5"/>
  <c r="E71" i="5"/>
  <c r="E72" i="5"/>
  <c r="E73" i="5"/>
  <c r="E74" i="5"/>
  <c r="E75" i="5"/>
  <c r="E76" i="5"/>
  <c r="E77" i="5"/>
  <c r="E78" i="5"/>
  <c r="E79" i="5"/>
  <c r="E80" i="5"/>
  <c r="E81" i="5"/>
  <c r="E82" i="5"/>
  <c r="E83" i="5"/>
  <c r="E84" i="5"/>
  <c r="E85" i="5"/>
  <c r="E86" i="5"/>
  <c r="E87" i="5"/>
  <c r="E88" i="5"/>
  <c r="E89" i="5"/>
  <c r="E90" i="5"/>
  <c r="E91" i="5"/>
  <c r="E92" i="5"/>
  <c r="E93" i="5"/>
  <c r="E94" i="5"/>
  <c r="E95" i="5"/>
  <c r="E96" i="5"/>
  <c r="E97" i="5"/>
  <c r="E98" i="5"/>
  <c r="E99" i="5"/>
  <c r="E100" i="5"/>
  <c r="E101" i="5"/>
  <c r="E102" i="5"/>
  <c r="E103" i="5"/>
  <c r="E104" i="5"/>
  <c r="E105" i="5"/>
  <c r="E106" i="5"/>
  <c r="E107" i="5"/>
  <c r="E108" i="5"/>
  <c r="E109" i="5"/>
  <c r="E110" i="5"/>
  <c r="E111" i="5"/>
  <c r="E112" i="5"/>
  <c r="E113" i="5"/>
  <c r="E114" i="5"/>
  <c r="E115" i="5"/>
  <c r="E116" i="5"/>
  <c r="E117" i="5"/>
  <c r="E118" i="5"/>
  <c r="E119" i="5"/>
  <c r="E120" i="5"/>
  <c r="E121" i="5"/>
  <c r="E122" i="5"/>
  <c r="E123" i="5"/>
  <c r="E124" i="5"/>
  <c r="E125" i="5"/>
  <c r="E126" i="5"/>
  <c r="E127" i="5"/>
  <c r="E128" i="5"/>
  <c r="E129" i="5"/>
  <c r="E130" i="5"/>
  <c r="E131" i="5"/>
  <c r="E132" i="5"/>
  <c r="E133" i="5"/>
  <c r="E134" i="5"/>
  <c r="E135" i="5"/>
  <c r="E136" i="5"/>
  <c r="E137" i="5"/>
  <c r="E138" i="5"/>
  <c r="E139" i="5"/>
  <c r="E140" i="5"/>
  <c r="E141" i="5"/>
  <c r="E142" i="5"/>
  <c r="E143" i="5"/>
  <c r="E144" i="5"/>
  <c r="E145" i="5"/>
  <c r="E146" i="5"/>
  <c r="E147" i="5"/>
  <c r="E148" i="5"/>
  <c r="E149" i="5"/>
  <c r="E150" i="5"/>
  <c r="E151" i="5"/>
  <c r="E152" i="5"/>
  <c r="E153" i="5"/>
  <c r="E154" i="5"/>
  <c r="E155" i="5"/>
  <c r="E156" i="5"/>
  <c r="E157" i="5"/>
  <c r="E158" i="5"/>
  <c r="E159" i="5"/>
  <c r="E160" i="5"/>
  <c r="E161" i="5"/>
  <c r="E162" i="5"/>
  <c r="E163" i="5"/>
  <c r="E164" i="5"/>
  <c r="E165" i="5"/>
  <c r="E166" i="5"/>
  <c r="E167" i="5"/>
  <c r="E168" i="5"/>
  <c r="E169" i="5"/>
  <c r="E170" i="5"/>
  <c r="E171" i="5"/>
  <c r="E172" i="5"/>
  <c r="E173" i="5"/>
  <c r="E174" i="5"/>
  <c r="E175" i="5"/>
  <c r="E176" i="5"/>
  <c r="E177" i="5"/>
  <c r="E178" i="5"/>
  <c r="E179" i="5"/>
  <c r="E180" i="5"/>
  <c r="E181" i="5"/>
  <c r="E182" i="5"/>
  <c r="E183" i="5"/>
  <c r="E184" i="5"/>
  <c r="E185" i="5"/>
  <c r="E186" i="5"/>
  <c r="E187" i="5"/>
  <c r="E188" i="5"/>
  <c r="E189" i="5"/>
  <c r="E190" i="5"/>
  <c r="E191" i="5"/>
  <c r="E192" i="5"/>
  <c r="E193" i="5"/>
  <c r="E194" i="5"/>
  <c r="E195" i="5"/>
  <c r="E196" i="5"/>
  <c r="E197" i="5"/>
  <c r="E198" i="5"/>
  <c r="E199" i="5"/>
  <c r="E200" i="5"/>
  <c r="E201" i="5"/>
  <c r="E202" i="5"/>
  <c r="E203" i="5"/>
  <c r="E204" i="5"/>
  <c r="E205" i="5"/>
  <c r="E206" i="5"/>
  <c r="E207" i="5"/>
  <c r="E208" i="5"/>
  <c r="E209" i="5"/>
  <c r="E210" i="5"/>
  <c r="E211" i="5"/>
  <c r="E212" i="5"/>
  <c r="E213" i="5"/>
  <c r="E214" i="5"/>
  <c r="E215" i="5"/>
  <c r="E216" i="5"/>
  <c r="E217" i="5"/>
  <c r="E218" i="5"/>
  <c r="E219" i="5"/>
  <c r="E220" i="5"/>
  <c r="E221" i="5"/>
  <c r="E222" i="5"/>
  <c r="E223" i="5"/>
  <c r="E224" i="5"/>
  <c r="E225" i="5"/>
  <c r="E226" i="5"/>
  <c r="E227" i="5"/>
  <c r="E228" i="5"/>
  <c r="E229" i="5"/>
  <c r="E230" i="5"/>
  <c r="E231" i="5"/>
  <c r="E232" i="5"/>
  <c r="E233" i="5"/>
  <c r="E234" i="5"/>
  <c r="E235" i="5"/>
  <c r="E236" i="5"/>
  <c r="E237" i="5"/>
  <c r="E238" i="5"/>
  <c r="E239" i="5"/>
  <c r="E240" i="5"/>
  <c r="E241" i="5"/>
  <c r="E242" i="5"/>
  <c r="E243" i="5"/>
  <c r="E244" i="5"/>
  <c r="E245" i="5"/>
  <c r="E246" i="5"/>
  <c r="E247" i="5"/>
  <c r="E248" i="5"/>
  <c r="E249" i="5"/>
  <c r="E250" i="5"/>
  <c r="E251" i="5"/>
  <c r="E252" i="5"/>
  <c r="E253" i="5"/>
  <c r="E254" i="5"/>
  <c r="E255" i="5"/>
  <c r="E256" i="5"/>
  <c r="E257" i="5"/>
  <c r="E258" i="5"/>
  <c r="E259" i="5"/>
  <c r="E260" i="5"/>
  <c r="E261" i="5"/>
  <c r="E262" i="5"/>
  <c r="E263" i="5"/>
  <c r="E264" i="5"/>
  <c r="E265" i="5"/>
  <c r="E266" i="5"/>
  <c r="E267" i="5"/>
  <c r="E268" i="5"/>
  <c r="E269" i="5"/>
  <c r="E270" i="5"/>
  <c r="E271" i="5"/>
  <c r="E272" i="5"/>
  <c r="E273" i="5"/>
  <c r="E274" i="5"/>
  <c r="E275" i="5"/>
  <c r="E276" i="5"/>
  <c r="E277" i="5"/>
  <c r="E278" i="5"/>
  <c r="E279" i="5"/>
  <c r="E280" i="5"/>
  <c r="E281" i="5"/>
  <c r="E282" i="5"/>
  <c r="E283" i="5"/>
  <c r="E284" i="5"/>
  <c r="E285" i="5"/>
  <c r="E286" i="5"/>
  <c r="E287" i="5"/>
  <c r="E288" i="5"/>
  <c r="E289" i="5"/>
  <c r="E290" i="5"/>
  <c r="E291" i="5"/>
  <c r="E292" i="5"/>
  <c r="E293" i="5"/>
  <c r="E294" i="5"/>
  <c r="E295" i="5"/>
  <c r="E296" i="5"/>
  <c r="E297" i="5"/>
  <c r="E298" i="5"/>
  <c r="E299" i="5"/>
  <c r="E300" i="5"/>
  <c r="E301" i="5"/>
  <c r="E302" i="5"/>
  <c r="E303" i="5"/>
  <c r="E304" i="5"/>
  <c r="E305" i="5"/>
  <c r="E306" i="5"/>
  <c r="E307" i="5"/>
  <c r="E308" i="5"/>
  <c r="E309" i="5"/>
  <c r="E310" i="5"/>
  <c r="E311" i="5"/>
  <c r="E312" i="5"/>
  <c r="E313" i="5"/>
  <c r="E314" i="5"/>
  <c r="E315" i="5"/>
  <c r="E316" i="5"/>
  <c r="E317" i="5"/>
  <c r="E318" i="5"/>
  <c r="E319" i="5"/>
  <c r="E320" i="5"/>
  <c r="E321" i="5"/>
  <c r="E322" i="5"/>
  <c r="E323" i="5"/>
  <c r="E324" i="5"/>
  <c r="E325" i="5"/>
  <c r="E326" i="5"/>
  <c r="E327" i="5"/>
  <c r="E328" i="5"/>
  <c r="E329" i="5"/>
  <c r="E330" i="5"/>
  <c r="E331" i="5"/>
  <c r="E332" i="5"/>
  <c r="E333" i="5"/>
  <c r="E334" i="5"/>
  <c r="E335" i="5"/>
  <c r="E336" i="5"/>
  <c r="E337" i="5"/>
  <c r="E338" i="5"/>
  <c r="E339" i="5"/>
  <c r="E340" i="5"/>
  <c r="E341" i="5"/>
  <c r="E342" i="5"/>
  <c r="E343" i="5"/>
  <c r="E344" i="5"/>
  <c r="E345" i="5"/>
  <c r="E346" i="5"/>
  <c r="E347" i="5"/>
  <c r="E348" i="5"/>
  <c r="E349" i="5"/>
  <c r="E350" i="5"/>
  <c r="E351" i="5"/>
  <c r="E352" i="5"/>
  <c r="E353" i="5"/>
  <c r="E354" i="5"/>
  <c r="E355" i="5"/>
  <c r="E356" i="5"/>
  <c r="E357" i="5"/>
  <c r="E358" i="5"/>
  <c r="E359" i="5"/>
  <c r="E360" i="5"/>
  <c r="E361" i="5"/>
  <c r="E362" i="5"/>
  <c r="E363" i="5"/>
  <c r="E364" i="5"/>
  <c r="E365" i="5"/>
  <c r="E366" i="5"/>
  <c r="E367" i="5"/>
  <c r="E368" i="5"/>
  <c r="E369" i="5"/>
  <c r="A93" i="5"/>
  <c r="A100" i="5"/>
  <c r="A107" i="5"/>
  <c r="A114" i="5"/>
  <c r="A121" i="5"/>
  <c r="A122" i="5" s="1"/>
  <c r="A127" i="5"/>
  <c r="C127" i="5" s="1"/>
  <c r="A130" i="5"/>
  <c r="A133" i="5"/>
  <c r="B133" i="5" s="1"/>
  <c r="A136" i="5"/>
  <c r="A139" i="5"/>
  <c r="A147" i="5"/>
  <c r="C147" i="5" s="1"/>
  <c r="A150" i="5"/>
  <c r="A156" i="5"/>
  <c r="A159" i="5"/>
  <c r="B159" i="5" s="1"/>
  <c r="A163" i="5"/>
  <c r="A167" i="5"/>
  <c r="B167" i="5" s="1"/>
  <c r="A171" i="5"/>
  <c r="A174" i="5"/>
  <c r="A175" i="5" s="1"/>
  <c r="A180" i="5"/>
  <c r="A183" i="5"/>
  <c r="A186" i="5"/>
  <c r="A187" i="5" s="1"/>
  <c r="A189" i="5"/>
  <c r="B189" i="5" s="1"/>
  <c r="A194" i="5"/>
  <c r="A201" i="5"/>
  <c r="C201" i="5" s="1"/>
  <c r="A207" i="5"/>
  <c r="A210" i="5"/>
  <c r="A215" i="5"/>
  <c r="B215" i="5" s="1"/>
  <c r="A226" i="5"/>
  <c r="C226" i="5" s="1"/>
  <c r="A227" i="5"/>
  <c r="C227" i="5" s="1"/>
  <c r="A228" i="5"/>
  <c r="C228" i="5" s="1"/>
  <c r="A229" i="5"/>
  <c r="C229" i="5" s="1"/>
  <c r="A230" i="5"/>
  <c r="A234" i="5"/>
  <c r="A238" i="5"/>
  <c r="C238" i="5" s="1"/>
  <c r="A239" i="5"/>
  <c r="C239" i="5" s="1"/>
  <c r="A240" i="5"/>
  <c r="B240" i="5" s="1"/>
  <c r="A242" i="5"/>
  <c r="C242" i="5" s="1"/>
  <c r="A244" i="5"/>
  <c r="B244" i="5" s="1"/>
  <c r="A246" i="5"/>
  <c r="C246" i="5" s="1"/>
  <c r="A248" i="5"/>
  <c r="A250" i="5"/>
  <c r="A252" i="5"/>
  <c r="B252" i="5" s="1"/>
  <c r="A254" i="5"/>
  <c r="A256" i="5"/>
  <c r="A258" i="5"/>
  <c r="C258" i="5" s="1"/>
  <c r="A260" i="5"/>
  <c r="B260" i="5" s="1"/>
  <c r="A262" i="5"/>
  <c r="A264" i="5"/>
  <c r="B264" i="5" s="1"/>
  <c r="A266" i="5"/>
  <c r="A268" i="5"/>
  <c r="B268" i="5" s="1"/>
  <c r="A270" i="5"/>
  <c r="A272" i="5"/>
  <c r="B272" i="5" s="1"/>
  <c r="A274" i="5"/>
  <c r="C274" i="5" s="1"/>
  <c r="A275" i="5"/>
  <c r="C275" i="5" s="1"/>
  <c r="A276" i="5"/>
  <c r="A278" i="5"/>
  <c r="A280" i="5"/>
  <c r="B280" i="5" s="1"/>
  <c r="A282" i="5"/>
  <c r="A289" i="5"/>
  <c r="A290" i="5" s="1"/>
  <c r="A293" i="5"/>
  <c r="B293" i="5" s="1"/>
  <c r="A296" i="5"/>
  <c r="B296" i="5" s="1"/>
  <c r="A300" i="5"/>
  <c r="B300" i="5" s="1"/>
  <c r="A303" i="5"/>
  <c r="A311" i="5"/>
  <c r="A315" i="5"/>
  <c r="C315" i="5" s="1"/>
  <c r="A316" i="5"/>
  <c r="B316" i="5" s="1"/>
  <c r="A319" i="5"/>
  <c r="A324" i="5"/>
  <c r="B324" i="5" s="1"/>
  <c r="A336" i="5"/>
  <c r="A341" i="5"/>
  <c r="B341" i="5" s="1"/>
  <c r="A343" i="5"/>
  <c r="A351" i="5"/>
  <c r="A359" i="5"/>
  <c r="B359" i="5" s="1"/>
  <c r="A363" i="5"/>
  <c r="A367" i="5"/>
  <c r="A58" i="5"/>
  <c r="A59" i="5" s="1"/>
  <c r="A62" i="5"/>
  <c r="A66" i="5"/>
  <c r="A70" i="5"/>
  <c r="A75" i="5"/>
  <c r="A83" i="5"/>
  <c r="A84" i="5" s="1"/>
  <c r="A91" i="5"/>
  <c r="A40" i="5"/>
  <c r="A41" i="5" s="1"/>
  <c r="A44" i="5"/>
  <c r="A51" i="5"/>
  <c r="A8" i="5"/>
  <c r="A14" i="5"/>
  <c r="A23" i="5"/>
  <c r="A27" i="5"/>
  <c r="A36" i="5"/>
  <c r="A4" i="5"/>
  <c r="D30" i="10" l="1"/>
  <c r="A148" i="5"/>
  <c r="C13" i="10"/>
  <c r="C21" i="10"/>
  <c r="A247" i="5"/>
  <c r="C247" i="5" s="1"/>
  <c r="F8" i="10"/>
  <c r="D8" i="10"/>
  <c r="A176" i="5"/>
  <c r="C175" i="5"/>
  <c r="B175" i="5"/>
  <c r="A188" i="5"/>
  <c r="C187" i="5"/>
  <c r="B187" i="5"/>
  <c r="A85" i="5"/>
  <c r="C84" i="5"/>
  <c r="B84" i="5"/>
  <c r="A364" i="5"/>
  <c r="C363" i="5"/>
  <c r="A283" i="5"/>
  <c r="C282" i="5"/>
  <c r="A151" i="5"/>
  <c r="C150" i="5"/>
  <c r="B150" i="5"/>
  <c r="A5" i="5"/>
  <c r="C4" i="5"/>
  <c r="A15" i="5"/>
  <c r="C14" i="5"/>
  <c r="B14" i="5"/>
  <c r="A76" i="5"/>
  <c r="C75" i="5"/>
  <c r="A60" i="5"/>
  <c r="C59" i="5"/>
  <c r="A337" i="5"/>
  <c r="C336" i="5"/>
  <c r="A37" i="5"/>
  <c r="C36" i="5"/>
  <c r="B36" i="5"/>
  <c r="C40" i="5"/>
  <c r="B40" i="5"/>
  <c r="A71" i="5"/>
  <c r="C70" i="5"/>
  <c r="B70" i="5"/>
  <c r="A352" i="5"/>
  <c r="C351" i="5"/>
  <c r="A312" i="5"/>
  <c r="C311" i="5"/>
  <c r="A279" i="5"/>
  <c r="C278" i="5"/>
  <c r="A28" i="5"/>
  <c r="C27" i="5"/>
  <c r="A52" i="5"/>
  <c r="C51" i="5"/>
  <c r="A92" i="5"/>
  <c r="C91" i="5"/>
  <c r="A67" i="5"/>
  <c r="C66" i="5"/>
  <c r="B66" i="5"/>
  <c r="A368" i="5"/>
  <c r="C367" i="5"/>
  <c r="A344" i="5"/>
  <c r="C343" i="5"/>
  <c r="A320" i="5"/>
  <c r="C319" i="5"/>
  <c r="A304" i="5"/>
  <c r="C303" i="5"/>
  <c r="A291" i="5"/>
  <c r="C290" i="5"/>
  <c r="A277" i="5"/>
  <c r="C276" i="5"/>
  <c r="A271" i="5"/>
  <c r="C270" i="5"/>
  <c r="A263" i="5"/>
  <c r="C262" i="5"/>
  <c r="A257" i="5"/>
  <c r="C256" i="5"/>
  <c r="A249" i="5"/>
  <c r="C248" i="5"/>
  <c r="A243" i="5"/>
  <c r="A211" i="5"/>
  <c r="C210" i="5"/>
  <c r="A195" i="5"/>
  <c r="C194" i="5"/>
  <c r="B194" i="5"/>
  <c r="A184" i="5"/>
  <c r="C183" i="5"/>
  <c r="A172" i="5"/>
  <c r="C171" i="5"/>
  <c r="A157" i="5"/>
  <c r="C156" i="5"/>
  <c r="B156" i="5"/>
  <c r="A140" i="5"/>
  <c r="C139" i="5"/>
  <c r="A128" i="5"/>
  <c r="A108" i="5"/>
  <c r="C107" i="5"/>
  <c r="B289" i="5"/>
  <c r="B229" i="5"/>
  <c r="B201" i="5"/>
  <c r="B183" i="5"/>
  <c r="B127" i="5"/>
  <c r="C289" i="5"/>
  <c r="C83" i="5"/>
  <c r="A101" i="5"/>
  <c r="C100" i="5"/>
  <c r="B100" i="5"/>
  <c r="B336" i="5"/>
  <c r="B276" i="5"/>
  <c r="B256" i="5"/>
  <c r="B248" i="5"/>
  <c r="B228" i="5"/>
  <c r="B107" i="5"/>
  <c r="B91" i="5"/>
  <c r="B75" i="5"/>
  <c r="B59" i="5"/>
  <c r="B27" i="5"/>
  <c r="C121" i="5"/>
  <c r="A24" i="5"/>
  <c r="C23" i="5"/>
  <c r="A45" i="5"/>
  <c r="C44" i="5"/>
  <c r="B44" i="5"/>
  <c r="A63" i="5"/>
  <c r="C62" i="5"/>
  <c r="B62" i="5"/>
  <c r="A342" i="5"/>
  <c r="C341" i="5"/>
  <c r="A317" i="5"/>
  <c r="C316" i="5"/>
  <c r="A301" i="5"/>
  <c r="C300" i="5"/>
  <c r="A269" i="5"/>
  <c r="C268" i="5"/>
  <c r="A255" i="5"/>
  <c r="C254" i="5"/>
  <c r="A208" i="5"/>
  <c r="C207" i="5"/>
  <c r="A190" i="5"/>
  <c r="C189" i="5"/>
  <c r="A168" i="5"/>
  <c r="C167" i="5"/>
  <c r="A297" i="5"/>
  <c r="C296" i="5"/>
  <c r="A281" i="5"/>
  <c r="C280" i="5"/>
  <c r="A267" i="5"/>
  <c r="C266" i="5"/>
  <c r="A259" i="5"/>
  <c r="A253" i="5"/>
  <c r="C252" i="5"/>
  <c r="A241" i="5"/>
  <c r="C240" i="5"/>
  <c r="A231" i="5"/>
  <c r="C230" i="5"/>
  <c r="A202" i="5"/>
  <c r="A164" i="5"/>
  <c r="C163" i="5"/>
  <c r="A149" i="5"/>
  <c r="C148" i="5"/>
  <c r="B148" i="5"/>
  <c r="A134" i="5"/>
  <c r="C133" i="5"/>
  <c r="A123" i="5"/>
  <c r="C122" i="5"/>
  <c r="B122" i="5"/>
  <c r="A94" i="5"/>
  <c r="C93" i="5"/>
  <c r="B93" i="5"/>
  <c r="B367" i="5"/>
  <c r="B363" i="5"/>
  <c r="B351" i="5"/>
  <c r="B343" i="5"/>
  <c r="B319" i="5"/>
  <c r="B315" i="5"/>
  <c r="B311" i="5"/>
  <c r="B303" i="5"/>
  <c r="B275" i="5"/>
  <c r="B239" i="5"/>
  <c r="B227" i="5"/>
  <c r="B207" i="5"/>
  <c r="B171" i="5"/>
  <c r="B163" i="5"/>
  <c r="B147" i="5"/>
  <c r="B139" i="5"/>
  <c r="B23" i="5"/>
  <c r="A261" i="5"/>
  <c r="C260" i="5"/>
  <c r="A235" i="5"/>
  <c r="C234" i="5"/>
  <c r="A181" i="5"/>
  <c r="C180" i="5"/>
  <c r="B180" i="5"/>
  <c r="A137" i="5"/>
  <c r="C136" i="5"/>
  <c r="B136" i="5"/>
  <c r="A42" i="5"/>
  <c r="C41" i="5"/>
  <c r="B41" i="5"/>
  <c r="A360" i="5"/>
  <c r="C359" i="5"/>
  <c r="A9" i="5"/>
  <c r="C8" i="5"/>
  <c r="B8" i="5"/>
  <c r="C58" i="5"/>
  <c r="B58" i="5"/>
  <c r="A325" i="5"/>
  <c r="C324" i="5"/>
  <c r="A294" i="5"/>
  <c r="C293" i="5"/>
  <c r="A273" i="5"/>
  <c r="C272" i="5"/>
  <c r="A265" i="5"/>
  <c r="C264" i="5"/>
  <c r="A251" i="5"/>
  <c r="C250" i="5"/>
  <c r="A245" i="5"/>
  <c r="C244" i="5"/>
  <c r="A216" i="5"/>
  <c r="C215" i="5"/>
  <c r="C186" i="5"/>
  <c r="B186" i="5"/>
  <c r="C174" i="5"/>
  <c r="B174" i="5"/>
  <c r="A160" i="5"/>
  <c r="C159" i="5"/>
  <c r="A131" i="5"/>
  <c r="C130" i="5"/>
  <c r="B130" i="5"/>
  <c r="A115" i="5"/>
  <c r="C114" i="5"/>
  <c r="B114" i="5"/>
  <c r="B4" i="5"/>
  <c r="B290" i="5"/>
  <c r="B282" i="5"/>
  <c r="B278" i="5"/>
  <c r="B274" i="5"/>
  <c r="B270" i="5"/>
  <c r="B266" i="5"/>
  <c r="B262" i="5"/>
  <c r="B258" i="5"/>
  <c r="B254" i="5"/>
  <c r="B250" i="5"/>
  <c r="B246" i="5"/>
  <c r="B242" i="5"/>
  <c r="B238" i="5"/>
  <c r="B234" i="5"/>
  <c r="B230" i="5"/>
  <c r="B226" i="5"/>
  <c r="B210" i="5"/>
  <c r="B121" i="5"/>
  <c r="B83" i="5"/>
  <c r="B51" i="5"/>
  <c r="F40" i="10" l="1"/>
  <c r="F31" i="10"/>
  <c r="F37" i="10" s="1"/>
  <c r="B247" i="5"/>
  <c r="A141" i="5"/>
  <c r="C140" i="5"/>
  <c r="B140" i="5"/>
  <c r="A212" i="5"/>
  <c r="C211" i="5"/>
  <c r="B211" i="5"/>
  <c r="A68" i="5"/>
  <c r="C67" i="5"/>
  <c r="B67" i="5"/>
  <c r="A53" i="5"/>
  <c r="C52" i="5"/>
  <c r="B52" i="5"/>
  <c r="C279" i="5"/>
  <c r="B279" i="5"/>
  <c r="A353" i="5"/>
  <c r="C352" i="5"/>
  <c r="B352" i="5"/>
  <c r="A38" i="5"/>
  <c r="C37" i="5"/>
  <c r="B37" i="5"/>
  <c r="A61" i="5"/>
  <c r="C60" i="5"/>
  <c r="B60" i="5"/>
  <c r="A284" i="5"/>
  <c r="C283" i="5"/>
  <c r="B283" i="5"/>
  <c r="C188" i="5"/>
  <c r="B188" i="5"/>
  <c r="A116" i="5"/>
  <c r="C115" i="5"/>
  <c r="B115" i="5"/>
  <c r="A10" i="5"/>
  <c r="C9" i="5"/>
  <c r="B9" i="5"/>
  <c r="A138" i="5"/>
  <c r="C137" i="5"/>
  <c r="B137" i="5"/>
  <c r="A95" i="5"/>
  <c r="C94" i="5"/>
  <c r="B94" i="5"/>
  <c r="C149" i="5"/>
  <c r="B149" i="5"/>
  <c r="C267" i="5"/>
  <c r="B267" i="5"/>
  <c r="A298" i="5"/>
  <c r="C297" i="5"/>
  <c r="B297" i="5"/>
  <c r="A191" i="5"/>
  <c r="C190" i="5"/>
  <c r="B190" i="5"/>
  <c r="C255" i="5"/>
  <c r="B255" i="5"/>
  <c r="A302" i="5"/>
  <c r="C301" i="5"/>
  <c r="B301" i="5"/>
  <c r="C342" i="5"/>
  <c r="B342" i="5"/>
  <c r="A25" i="5"/>
  <c r="C24" i="5"/>
  <c r="B24" i="5"/>
  <c r="A161" i="5"/>
  <c r="C160" i="5"/>
  <c r="B160" i="5"/>
  <c r="C245" i="5"/>
  <c r="B245" i="5"/>
  <c r="C265" i="5"/>
  <c r="B265" i="5"/>
  <c r="A295" i="5"/>
  <c r="C294" i="5"/>
  <c r="B294" i="5"/>
  <c r="A43" i="5"/>
  <c r="C42" i="5"/>
  <c r="B42" i="5"/>
  <c r="A236" i="5"/>
  <c r="C235" i="5"/>
  <c r="B235" i="5"/>
  <c r="A135" i="5"/>
  <c r="C134" i="5"/>
  <c r="B134" i="5"/>
  <c r="A232" i="5"/>
  <c r="C231" i="5"/>
  <c r="B231" i="5"/>
  <c r="C253" i="5"/>
  <c r="B253" i="5"/>
  <c r="A158" i="5"/>
  <c r="C157" i="5"/>
  <c r="B157" i="5"/>
  <c r="A185" i="5"/>
  <c r="C184" i="5"/>
  <c r="B184" i="5"/>
  <c r="C249" i="5"/>
  <c r="B249" i="5"/>
  <c r="C263" i="5"/>
  <c r="B263" i="5"/>
  <c r="C277" i="5"/>
  <c r="B277" i="5"/>
  <c r="A305" i="5"/>
  <c r="C304" i="5"/>
  <c r="B304" i="5"/>
  <c r="A345" i="5"/>
  <c r="C344" i="5"/>
  <c r="B344" i="5"/>
  <c r="A72" i="5"/>
  <c r="C71" i="5"/>
  <c r="B71" i="5"/>
  <c r="A361" i="5"/>
  <c r="C360" i="5"/>
  <c r="B360" i="5"/>
  <c r="A165" i="5"/>
  <c r="C164" i="5"/>
  <c r="B164" i="5"/>
  <c r="C259" i="5"/>
  <c r="B259" i="5"/>
  <c r="C281" i="5"/>
  <c r="B281" i="5"/>
  <c r="A169" i="5"/>
  <c r="C168" i="5"/>
  <c r="B168" i="5"/>
  <c r="A209" i="5"/>
  <c r="C208" i="5"/>
  <c r="B208" i="5"/>
  <c r="C269" i="5"/>
  <c r="B269" i="5"/>
  <c r="A318" i="5"/>
  <c r="C317" i="5"/>
  <c r="B317" i="5"/>
  <c r="A46" i="5"/>
  <c r="C45" i="5"/>
  <c r="B45" i="5"/>
  <c r="A102" i="5"/>
  <c r="C101" i="5"/>
  <c r="B101" i="5"/>
  <c r="A132" i="5"/>
  <c r="C131" i="5"/>
  <c r="B131" i="5"/>
  <c r="A217" i="5"/>
  <c r="C216" i="5"/>
  <c r="B216" i="5"/>
  <c r="C251" i="5"/>
  <c r="B251" i="5"/>
  <c r="C273" i="5"/>
  <c r="B273" i="5"/>
  <c r="A326" i="5"/>
  <c r="C325" i="5"/>
  <c r="B325" i="5"/>
  <c r="A182" i="5"/>
  <c r="C181" i="5"/>
  <c r="B181" i="5"/>
  <c r="C261" i="5"/>
  <c r="B261" i="5"/>
  <c r="A124" i="5"/>
  <c r="C123" i="5"/>
  <c r="B123" i="5"/>
  <c r="A203" i="5"/>
  <c r="C202" i="5"/>
  <c r="B202" i="5"/>
  <c r="C241" i="5"/>
  <c r="B241" i="5"/>
  <c r="A64" i="5"/>
  <c r="C63" i="5"/>
  <c r="B63" i="5"/>
  <c r="A109" i="5"/>
  <c r="C108" i="5"/>
  <c r="B108" i="5"/>
  <c r="A173" i="5"/>
  <c r="C172" i="5"/>
  <c r="B172" i="5"/>
  <c r="C243" i="5"/>
  <c r="B243" i="5"/>
  <c r="C257" i="5"/>
  <c r="B257" i="5"/>
  <c r="C271" i="5"/>
  <c r="B271" i="5"/>
  <c r="A292" i="5"/>
  <c r="C291" i="5"/>
  <c r="B291" i="5"/>
  <c r="A321" i="5"/>
  <c r="C320" i="5"/>
  <c r="B320" i="5"/>
  <c r="A369" i="5"/>
  <c r="C368" i="5"/>
  <c r="B368" i="5"/>
  <c r="A16" i="5"/>
  <c r="C15" i="5"/>
  <c r="B15" i="5"/>
  <c r="A86" i="5"/>
  <c r="C85" i="5"/>
  <c r="B85" i="5"/>
  <c r="A129" i="5"/>
  <c r="C128" i="5"/>
  <c r="B128" i="5"/>
  <c r="A196" i="5"/>
  <c r="C195" i="5"/>
  <c r="B195" i="5"/>
  <c r="C92" i="5"/>
  <c r="B92" i="5"/>
  <c r="A29" i="5"/>
  <c r="C28" i="5"/>
  <c r="B28" i="5"/>
  <c r="A313" i="5"/>
  <c r="C312" i="5"/>
  <c r="B312" i="5"/>
  <c r="A338" i="5"/>
  <c r="C337" i="5"/>
  <c r="B337" i="5"/>
  <c r="A77" i="5"/>
  <c r="C76" i="5"/>
  <c r="B76" i="5"/>
  <c r="A152" i="5"/>
  <c r="C151" i="5"/>
  <c r="B151" i="5"/>
  <c r="A365" i="5"/>
  <c r="B364" i="5"/>
  <c r="C364" i="5"/>
  <c r="A6" i="5"/>
  <c r="C5" i="5"/>
  <c r="B5" i="5"/>
  <c r="A177" i="5"/>
  <c r="C176" i="5"/>
  <c r="B176" i="5"/>
  <c r="E31" i="10" l="1"/>
  <c r="F41" i="10" s="1"/>
  <c r="F39" i="10"/>
  <c r="C173" i="5"/>
  <c r="B173" i="5"/>
  <c r="A366" i="5"/>
  <c r="C365" i="5"/>
  <c r="B365" i="5"/>
  <c r="A314" i="5"/>
  <c r="C313" i="5"/>
  <c r="B313" i="5"/>
  <c r="A197" i="5"/>
  <c r="C196" i="5"/>
  <c r="B196" i="5"/>
  <c r="C369" i="5"/>
  <c r="B369" i="5"/>
  <c r="A218" i="5"/>
  <c r="C217" i="5"/>
  <c r="B217" i="5"/>
  <c r="C318" i="5"/>
  <c r="B318" i="5"/>
  <c r="A170" i="5"/>
  <c r="C169" i="5"/>
  <c r="B169" i="5"/>
  <c r="A346" i="5"/>
  <c r="C345" i="5"/>
  <c r="B345" i="5"/>
  <c r="B185" i="5"/>
  <c r="C185" i="5"/>
  <c r="A233" i="5"/>
  <c r="C232" i="5"/>
  <c r="B232" i="5"/>
  <c r="C295" i="5"/>
  <c r="B295" i="5"/>
  <c r="A192" i="5"/>
  <c r="C191" i="5"/>
  <c r="B191" i="5"/>
  <c r="A11" i="5"/>
  <c r="C10" i="5"/>
  <c r="B10" i="5"/>
  <c r="A285" i="5"/>
  <c r="C284" i="5"/>
  <c r="B284" i="5"/>
  <c r="A213" i="5"/>
  <c r="C212" i="5"/>
  <c r="B212" i="5"/>
  <c r="A65" i="5"/>
  <c r="C64" i="5"/>
  <c r="B64" i="5"/>
  <c r="A125" i="5"/>
  <c r="C124" i="5"/>
  <c r="B124" i="5"/>
  <c r="A327" i="5"/>
  <c r="C326" i="5"/>
  <c r="B326" i="5"/>
  <c r="A47" i="5"/>
  <c r="C46" i="5"/>
  <c r="B46" i="5"/>
  <c r="C209" i="5"/>
  <c r="B209" i="5"/>
  <c r="A73" i="5"/>
  <c r="C72" i="5"/>
  <c r="B72" i="5"/>
  <c r="C43" i="5"/>
  <c r="B43" i="5"/>
  <c r="C138" i="5"/>
  <c r="B138" i="5"/>
  <c r="A354" i="5"/>
  <c r="C353" i="5"/>
  <c r="B353" i="5"/>
  <c r="A69" i="5"/>
  <c r="C68" i="5"/>
  <c r="B68" i="5"/>
  <c r="A7" i="5"/>
  <c r="C6" i="5"/>
  <c r="B6" i="5"/>
  <c r="A339" i="5"/>
  <c r="C338" i="5"/>
  <c r="B338" i="5"/>
  <c r="A17" i="5"/>
  <c r="C16" i="5"/>
  <c r="B16" i="5"/>
  <c r="A178" i="5"/>
  <c r="B177" i="5"/>
  <c r="C177" i="5"/>
  <c r="A78" i="5"/>
  <c r="C77" i="5"/>
  <c r="B77" i="5"/>
  <c r="A87" i="5"/>
  <c r="C86" i="5"/>
  <c r="B86" i="5"/>
  <c r="C292" i="5"/>
  <c r="B292" i="5"/>
  <c r="A110" i="5"/>
  <c r="C109" i="5"/>
  <c r="B109" i="5"/>
  <c r="A204" i="5"/>
  <c r="C203" i="5"/>
  <c r="B203" i="5"/>
  <c r="C182" i="5"/>
  <c r="B182" i="5"/>
  <c r="A103" i="5"/>
  <c r="C102" i="5"/>
  <c r="B102" i="5"/>
  <c r="A362" i="5"/>
  <c r="C361" i="5"/>
  <c r="B361" i="5"/>
  <c r="A237" i="5"/>
  <c r="C236" i="5"/>
  <c r="B236" i="5"/>
  <c r="A26" i="5"/>
  <c r="C25" i="5"/>
  <c r="B25" i="5"/>
  <c r="A96" i="5"/>
  <c r="C95" i="5"/>
  <c r="B95" i="5"/>
  <c r="A39" i="5"/>
  <c r="C38" i="5"/>
  <c r="B38" i="5"/>
  <c r="A54" i="5"/>
  <c r="C53" i="5"/>
  <c r="B53" i="5"/>
  <c r="A153" i="5"/>
  <c r="C152" i="5"/>
  <c r="B152" i="5"/>
  <c r="A30" i="5"/>
  <c r="C29" i="5"/>
  <c r="B29" i="5"/>
  <c r="B129" i="5"/>
  <c r="C129" i="5"/>
  <c r="A322" i="5"/>
  <c r="C321" i="5"/>
  <c r="B321" i="5"/>
  <c r="C132" i="5"/>
  <c r="B132" i="5"/>
  <c r="A166" i="5"/>
  <c r="C165" i="5"/>
  <c r="B165" i="5"/>
  <c r="A306" i="5"/>
  <c r="C305" i="5"/>
  <c r="B305" i="5"/>
  <c r="C158" i="5"/>
  <c r="B158" i="5"/>
  <c r="C135" i="5"/>
  <c r="B135" i="5"/>
  <c r="A162" i="5"/>
  <c r="B161" i="5"/>
  <c r="C161" i="5"/>
  <c r="C302" i="5"/>
  <c r="B302" i="5"/>
  <c r="A299" i="5"/>
  <c r="C298" i="5"/>
  <c r="B298" i="5"/>
  <c r="A117" i="5"/>
  <c r="C116" i="5"/>
  <c r="B116" i="5"/>
  <c r="C61" i="5"/>
  <c r="B61" i="5"/>
  <c r="A142" i="5"/>
  <c r="C141" i="5"/>
  <c r="B141" i="5"/>
  <c r="A55" i="5" l="1"/>
  <c r="C54" i="5"/>
  <c r="B54" i="5"/>
  <c r="C237" i="5"/>
  <c r="B237" i="5"/>
  <c r="A18" i="5"/>
  <c r="C17" i="5"/>
  <c r="B17" i="5"/>
  <c r="A48" i="5"/>
  <c r="C47" i="5"/>
  <c r="B47" i="5"/>
  <c r="A143" i="5"/>
  <c r="C142" i="5"/>
  <c r="B142" i="5"/>
  <c r="C299" i="5"/>
  <c r="B299" i="5"/>
  <c r="A307" i="5"/>
  <c r="C306" i="5"/>
  <c r="B306" i="5"/>
  <c r="A323" i="5"/>
  <c r="C322" i="5"/>
  <c r="B322" i="5"/>
  <c r="A154" i="5"/>
  <c r="B153" i="5"/>
  <c r="C153" i="5"/>
  <c r="C26" i="5"/>
  <c r="B26" i="5"/>
  <c r="A179" i="5"/>
  <c r="C178" i="5"/>
  <c r="B178" i="5"/>
  <c r="C69" i="5"/>
  <c r="B69" i="5"/>
  <c r="C65" i="5"/>
  <c r="B65" i="5"/>
  <c r="A193" i="5"/>
  <c r="C192" i="5"/>
  <c r="B192" i="5"/>
  <c r="A118" i="5"/>
  <c r="C117" i="5"/>
  <c r="B117" i="5"/>
  <c r="A97" i="5"/>
  <c r="C96" i="5"/>
  <c r="B96" i="5"/>
  <c r="A104" i="5"/>
  <c r="C103" i="5"/>
  <c r="B103" i="5"/>
  <c r="A79" i="5"/>
  <c r="C78" i="5"/>
  <c r="B78" i="5"/>
  <c r="C7" i="5"/>
  <c r="B7" i="5"/>
  <c r="A126" i="5"/>
  <c r="C125" i="5"/>
  <c r="B125" i="5"/>
  <c r="A12" i="5"/>
  <c r="C11" i="5"/>
  <c r="B11" i="5"/>
  <c r="C233" i="5"/>
  <c r="B233" i="5"/>
  <c r="C170" i="5"/>
  <c r="B170" i="5"/>
  <c r="C366" i="5"/>
  <c r="B366" i="5"/>
  <c r="C162" i="5"/>
  <c r="B162" i="5"/>
  <c r="A31" i="5"/>
  <c r="C30" i="5"/>
  <c r="B30" i="5"/>
  <c r="A111" i="5"/>
  <c r="C110" i="5"/>
  <c r="B110" i="5"/>
  <c r="C39" i="5"/>
  <c r="B39" i="5"/>
  <c r="C362" i="5"/>
  <c r="B362" i="5"/>
  <c r="A205" i="5"/>
  <c r="C204" i="5"/>
  <c r="B204" i="5"/>
  <c r="A88" i="5"/>
  <c r="C87" i="5"/>
  <c r="B87" i="5"/>
  <c r="A340" i="5"/>
  <c r="C339" i="5"/>
  <c r="B339" i="5"/>
  <c r="A74" i="5"/>
  <c r="C73" i="5"/>
  <c r="B73" i="5"/>
  <c r="A328" i="5"/>
  <c r="C327" i="5"/>
  <c r="B327" i="5"/>
  <c r="A286" i="5"/>
  <c r="C285" i="5"/>
  <c r="B285" i="5"/>
  <c r="A347" i="5"/>
  <c r="C346" i="5"/>
  <c r="B346" i="5"/>
  <c r="A219" i="5"/>
  <c r="C218" i="5"/>
  <c r="B218" i="5"/>
  <c r="C314" i="5"/>
  <c r="B314" i="5"/>
  <c r="C166" i="5"/>
  <c r="B166" i="5"/>
  <c r="A355" i="5"/>
  <c r="C354" i="5"/>
  <c r="B354" i="5"/>
  <c r="A214" i="5"/>
  <c r="C213" i="5"/>
  <c r="B213" i="5"/>
  <c r="A198" i="5"/>
  <c r="C197" i="5"/>
  <c r="B197" i="5"/>
  <c r="A112" i="5" l="1"/>
  <c r="C111" i="5"/>
  <c r="B111" i="5"/>
  <c r="A98" i="5"/>
  <c r="C97" i="5"/>
  <c r="B97" i="5"/>
  <c r="A308" i="5"/>
  <c r="C307" i="5"/>
  <c r="B307" i="5"/>
  <c r="A49" i="5"/>
  <c r="C48" i="5"/>
  <c r="B48" i="5"/>
  <c r="A356" i="5"/>
  <c r="C355" i="5"/>
  <c r="B355" i="5"/>
  <c r="A329" i="5"/>
  <c r="C328" i="5"/>
  <c r="B328" i="5"/>
  <c r="A206" i="5"/>
  <c r="C205" i="5"/>
  <c r="B205" i="5"/>
  <c r="C126" i="5"/>
  <c r="B126" i="5"/>
  <c r="A105" i="5"/>
  <c r="C104" i="5"/>
  <c r="B104" i="5"/>
  <c r="C179" i="5"/>
  <c r="B179" i="5"/>
  <c r="C323" i="5"/>
  <c r="B323" i="5"/>
  <c r="A144" i="5"/>
  <c r="C143" i="5"/>
  <c r="B143" i="5"/>
  <c r="C214" i="5"/>
  <c r="B214" i="5"/>
  <c r="A89" i="5"/>
  <c r="C88" i="5"/>
  <c r="B88" i="5"/>
  <c r="A287" i="5"/>
  <c r="C286" i="5"/>
  <c r="B286" i="5"/>
  <c r="A13" i="5"/>
  <c r="C12" i="5"/>
  <c r="B12" i="5"/>
  <c r="A80" i="5"/>
  <c r="C79" i="5"/>
  <c r="B79" i="5"/>
  <c r="B193" i="5"/>
  <c r="C193" i="5"/>
  <c r="A155" i="5"/>
  <c r="C154" i="5"/>
  <c r="B154" i="5"/>
  <c r="A199" i="5"/>
  <c r="C198" i="5"/>
  <c r="B198" i="5"/>
  <c r="A348" i="5"/>
  <c r="C347" i="5"/>
  <c r="B347" i="5"/>
  <c r="C340" i="5"/>
  <c r="B340" i="5"/>
  <c r="A32" i="5"/>
  <c r="C31" i="5"/>
  <c r="B31" i="5"/>
  <c r="A119" i="5"/>
  <c r="C118" i="5"/>
  <c r="B118" i="5"/>
  <c r="A19" i="5"/>
  <c r="C18" i="5"/>
  <c r="B18" i="5"/>
  <c r="A220" i="5"/>
  <c r="C219" i="5"/>
  <c r="B219" i="5"/>
  <c r="C74" i="5"/>
  <c r="B74" i="5"/>
  <c r="A56" i="5"/>
  <c r="C55" i="5"/>
  <c r="B55" i="5"/>
  <c r="A33" i="5" l="1"/>
  <c r="C32" i="5"/>
  <c r="B32" i="5"/>
  <c r="A200" i="5"/>
  <c r="C199" i="5"/>
  <c r="B199" i="5"/>
  <c r="A81" i="5"/>
  <c r="C80" i="5"/>
  <c r="B80" i="5"/>
  <c r="A357" i="5"/>
  <c r="C356" i="5"/>
  <c r="B356" i="5"/>
  <c r="A113" i="5"/>
  <c r="C112" i="5"/>
  <c r="B112" i="5"/>
  <c r="A120" i="5"/>
  <c r="C119" i="5"/>
  <c r="B119" i="5"/>
  <c r="A349" i="5"/>
  <c r="B348" i="5"/>
  <c r="C348" i="5"/>
  <c r="A90" i="5"/>
  <c r="C89" i="5"/>
  <c r="B89" i="5"/>
  <c r="A106" i="5"/>
  <c r="C105" i="5"/>
  <c r="B105" i="5"/>
  <c r="A330" i="5"/>
  <c r="C329" i="5"/>
  <c r="B329" i="5"/>
  <c r="A99" i="5"/>
  <c r="C98" i="5"/>
  <c r="B98" i="5"/>
  <c r="A20" i="5"/>
  <c r="C19" i="5"/>
  <c r="B19" i="5"/>
  <c r="A288" i="5"/>
  <c r="C287" i="5"/>
  <c r="B287" i="5"/>
  <c r="A145" i="5"/>
  <c r="C144" i="5"/>
  <c r="B144" i="5"/>
  <c r="C206" i="5"/>
  <c r="B206" i="5"/>
  <c r="A309" i="5"/>
  <c r="C308" i="5"/>
  <c r="B308" i="5"/>
  <c r="A221" i="5"/>
  <c r="C220" i="5"/>
  <c r="B220" i="5"/>
  <c r="C155" i="5"/>
  <c r="B155" i="5"/>
  <c r="C13" i="5"/>
  <c r="B13" i="5"/>
  <c r="A50" i="5"/>
  <c r="C49" i="5"/>
  <c r="B49" i="5"/>
  <c r="A57" i="5"/>
  <c r="C56" i="5"/>
  <c r="B56" i="5"/>
  <c r="A310" i="5" l="1"/>
  <c r="C309" i="5"/>
  <c r="B309" i="5"/>
  <c r="A222" i="5"/>
  <c r="C221" i="5"/>
  <c r="B221" i="5"/>
  <c r="A146" i="5"/>
  <c r="B145" i="5"/>
  <c r="C145" i="5"/>
  <c r="A331" i="5"/>
  <c r="C330" i="5"/>
  <c r="B330" i="5"/>
  <c r="C120" i="5"/>
  <c r="B120" i="5"/>
  <c r="C200" i="5"/>
  <c r="B200" i="5"/>
  <c r="C99" i="5"/>
  <c r="B99" i="5"/>
  <c r="A350" i="5"/>
  <c r="C349" i="5"/>
  <c r="B349" i="5"/>
  <c r="A82" i="5"/>
  <c r="C81" i="5"/>
  <c r="B81" i="5"/>
  <c r="C50" i="5"/>
  <c r="B50" i="5"/>
  <c r="C57" i="5"/>
  <c r="B57" i="5"/>
  <c r="A21" i="5"/>
  <c r="C20" i="5"/>
  <c r="B20" i="5"/>
  <c r="C90" i="5"/>
  <c r="B90" i="5"/>
  <c r="A358" i="5"/>
  <c r="C357" i="5"/>
  <c r="B357" i="5"/>
  <c r="C288" i="5"/>
  <c r="B288" i="5"/>
  <c r="C106" i="5"/>
  <c r="B106" i="5"/>
  <c r="B113" i="5"/>
  <c r="C113" i="5"/>
  <c r="A34" i="5"/>
  <c r="C33" i="5"/>
  <c r="B33" i="5"/>
  <c r="C358" i="5" l="1"/>
  <c r="B358" i="5"/>
  <c r="C82" i="5"/>
  <c r="B82" i="5"/>
  <c r="A332" i="5"/>
  <c r="C331" i="5"/>
  <c r="B331" i="5"/>
  <c r="A223" i="5"/>
  <c r="C222" i="5"/>
  <c r="B222" i="5"/>
  <c r="A22" i="5"/>
  <c r="C21" i="5"/>
  <c r="B21" i="5"/>
  <c r="C310" i="5"/>
  <c r="B310" i="5"/>
  <c r="A35" i="5"/>
  <c r="C34" i="5"/>
  <c r="B34" i="5"/>
  <c r="C350" i="5"/>
  <c r="B350" i="5"/>
  <c r="C146" i="5"/>
  <c r="B146" i="5"/>
  <c r="A333" i="5" l="1"/>
  <c r="C332" i="5"/>
  <c r="B332" i="5"/>
  <c r="C35" i="5"/>
  <c r="B35" i="5"/>
  <c r="A224" i="5"/>
  <c r="C223" i="5"/>
  <c r="B223" i="5"/>
  <c r="C22" i="5"/>
  <c r="B22" i="5"/>
  <c r="A334" i="5" l="1"/>
  <c r="C333" i="5"/>
  <c r="B333" i="5"/>
  <c r="A225" i="5"/>
  <c r="C224" i="5"/>
  <c r="B224" i="5"/>
  <c r="A335" i="5" l="1"/>
  <c r="C334" i="5"/>
  <c r="B334" i="5"/>
  <c r="C225" i="5"/>
  <c r="B225" i="5"/>
  <c r="C335" i="5" l="1"/>
  <c r="B335" i="5"/>
</calcChain>
</file>

<file path=xl/sharedStrings.xml><?xml version="1.0" encoding="utf-8"?>
<sst xmlns="http://schemas.openxmlformats.org/spreadsheetml/2006/main" count="1375" uniqueCount="272">
  <si>
    <t>Ação</t>
  </si>
  <si>
    <t>Imediato</t>
  </si>
  <si>
    <t>1º mês</t>
  </si>
  <si>
    <t>2º mês</t>
  </si>
  <si>
    <t>3º mês</t>
  </si>
  <si>
    <t>4º mês em diante</t>
  </si>
  <si>
    <t>Responsáveis</t>
  </si>
  <si>
    <t>Cronograma de Implantação</t>
  </si>
  <si>
    <t>Coluna1</t>
  </si>
  <si>
    <t>Coluna2</t>
  </si>
  <si>
    <t>Coluna3</t>
  </si>
  <si>
    <t>Coluna4</t>
  </si>
  <si>
    <t>Coluna5</t>
  </si>
  <si>
    <t>Coluna6</t>
  </si>
  <si>
    <t>Coluna7</t>
  </si>
  <si>
    <t>Coluna8</t>
  </si>
  <si>
    <t>X</t>
  </si>
  <si>
    <t>Elaboração do Plano Geral de Demandas (PGD)</t>
  </si>
  <si>
    <t>Elaboração do Planejamento Logístico de Aquisição</t>
  </si>
  <si>
    <t>Elaboração do Planejamento Logístico de Armazenagem e Distribuição</t>
  </si>
  <si>
    <t>Realização de Inventário Geral de Início de Projeto</t>
  </si>
  <si>
    <t>Elaboração de Lotes de Compra para Abastecimento Inicial</t>
  </si>
  <si>
    <t xml:space="preserve">Identificação de Necessidades Imediatas de Abastecimento </t>
  </si>
  <si>
    <t>Treinamento de Pessoal</t>
  </si>
  <si>
    <t>Gerência de Ressuprimento e Logística</t>
  </si>
  <si>
    <t>Aquisição de Materiais e Medicamentos para Demanda Inicial</t>
  </si>
  <si>
    <t>Abastecimento de Materiais e Medicamentos para Demanda Inicial</t>
  </si>
  <si>
    <t>Gerência de Aquisições</t>
  </si>
  <si>
    <t>Coleta de dados para o Plano Geral de Demandas (PGD)</t>
  </si>
  <si>
    <t>Gerência de Ressuprimento e Logística, Gerência de Aquisições</t>
  </si>
  <si>
    <t>Implementação do Planejamento Logístico de Aquisição</t>
  </si>
  <si>
    <t>Montagem do Almoxarifado Central</t>
  </si>
  <si>
    <t>Gerência de Ressuprimento e Logística e Coordenação de Assistência Farmacêutica</t>
  </si>
  <si>
    <t>Gerência de Ressuprimento, Coordenação de Assistência Farmacêutica e Logística e Gestão Local</t>
  </si>
  <si>
    <t>Elaboração de Lotes de Compra para Abastecimento Inicial de Tamponamento</t>
  </si>
  <si>
    <t>Gerência de Ressuprimento e Logística, Coordenação de Assistência Farmacêutica e Gestão Local</t>
  </si>
  <si>
    <t>Gerência de Ressuprimento e Logística, Coordenação de Assistência Farmacêutica, Gerência de Aquisições</t>
  </si>
  <si>
    <t>Diagnóstico dos Almoxarifados e Farmácias Locais</t>
  </si>
  <si>
    <t>Implementação do Sistema de Gestão de Estoque dos Almoxarifados e Farmácias Locais</t>
  </si>
  <si>
    <t>Implementação do Módulo de Rastreabilidade e Automação para segurança no uso de medicamentos no PEP e módulo de Gestão de estoques</t>
  </si>
  <si>
    <t>Definição do modelo de distribuição de medicamentos por dose individualizada</t>
  </si>
  <si>
    <t xml:space="preserve">Dispensação de medicamentos orientada e supervisionada </t>
  </si>
  <si>
    <t>Implementação de metodologia de uso racional de medicamentos</t>
  </si>
  <si>
    <t>Coordenação de Assistência Farmacêutica</t>
  </si>
  <si>
    <t xml:space="preserve">Gerência de Ressuprimento e Logística, Coordenação de Assistência Farmacêutica </t>
  </si>
  <si>
    <t>Implementação do serviço de Farmácia Clínica</t>
  </si>
  <si>
    <t>Intervenções nos Almoxarifados e Farmácias Locais</t>
  </si>
  <si>
    <t xml:space="preserve">Divisão dos subsetores de Almoxarifados e Farmácias </t>
  </si>
  <si>
    <t>Ressuprimento Programado e Contínuo de medicamentos, materiais gerais e materiais médico-hospitalares</t>
  </si>
  <si>
    <t>Implementação da Comissão de Farmácia Terapêutica</t>
  </si>
  <si>
    <t>Implementação do Plano de Ação Global sobre Resistência Antimicrobiana</t>
  </si>
  <si>
    <t>Monitoramento dos Indicadores Clínicos, Assistenciais e de performance</t>
  </si>
  <si>
    <t>Gerência de Manutenção e Engenharia Clínica - Manutenção</t>
  </si>
  <si>
    <t>Gerência de Manutenção e Engenharia Clínica</t>
  </si>
  <si>
    <t>Gerência de Manutenção e Engenharia Clínica - Engenharia Clínica</t>
  </si>
  <si>
    <t>DANO</t>
  </si>
  <si>
    <t>I</t>
  </si>
  <si>
    <t>VI</t>
  </si>
  <si>
    <t>Implantação e treinamento do Sistema de Gestão do parque de equipamentos</t>
  </si>
  <si>
    <t>II</t>
  </si>
  <si>
    <t>III</t>
  </si>
  <si>
    <t>IV</t>
  </si>
  <si>
    <t>V</t>
  </si>
  <si>
    <t>VII</t>
  </si>
  <si>
    <t>VIII</t>
  </si>
  <si>
    <t>IX</t>
  </si>
  <si>
    <t>RESPONSÁVEIS</t>
  </si>
  <si>
    <t>AÇÃO</t>
  </si>
  <si>
    <t>Gerência de Gestão de Pessoas</t>
  </si>
  <si>
    <t>Gerência de Gestão de Pessoas e Gerência de Saúde</t>
  </si>
  <si>
    <t>Gerência de Gestão de Pessoas e Gestão da unidade</t>
  </si>
  <si>
    <t>Gerência de Gestão de Pessoas e Compliance</t>
  </si>
  <si>
    <t>Levantamento de inventário do parque de equipamentos médico-assistenciais (EMA);</t>
  </si>
  <si>
    <t>Levantamento de inventário do parque de equipamentos e sistemas de infraestrutura;</t>
  </si>
  <si>
    <t>Diagnostico inicial da infraestrutura, levantamento de necessidades e classificação de priorização (Plano Geral de Demanda - PGD);</t>
  </si>
  <si>
    <t>Diagnostico inicial do parque de EMA, levantamento de necessidades e classificação de priorização (Plano Geral de Demanda - PGD);</t>
  </si>
  <si>
    <t>Elaboração de Termos de Referência para contratação de serviços terceirizados (contrato de serviços de manutenção especializada, locação de equipamentos, entre outros);</t>
  </si>
  <si>
    <t>Definição, alinhamento, gerenciamento e fiscalização de execução do escopo de contratos terceirizados;</t>
  </si>
  <si>
    <t>Definição e aplicação de rotinas de verificação técnica de equipamentos, a serem aplicadas na unidade;</t>
  </si>
  <si>
    <t>Identificação (etiquetamento) e elaboração da ficha individual de equipamentos;</t>
  </si>
  <si>
    <t>Aquisição de Ferramentas para execução das atividades de Engenharia Clínica;</t>
  </si>
  <si>
    <t>Aquisição de Estoque mínimo imediato de Peças e Materiais;</t>
  </si>
  <si>
    <t>Avaliação e definição de Organograma, montagem de escala, prospecção de colaboradores e integração das equipes;</t>
  </si>
  <si>
    <t>Definição de necessidades, elaboração de Termo de Referência, contratação e instalação de equipamentos para fornecimento de gases medicinais;</t>
  </si>
  <si>
    <t>Mapeamento de Criticidade das Áreas, Equipamentos e Sistemas de acordo com o grau de importância;</t>
  </si>
  <si>
    <t>Validação do Plano de Manutenção, Operação e Controle (PMOC) e Cronograma Manutenções Preventivas de sistemas de infraestrutura;</t>
  </si>
  <si>
    <t>Elaboração do Cronograma de Manutenções Programadas de EMA;</t>
  </si>
  <si>
    <t>Elaboração do Planejamento de Aquisição de Peças e Materiais para Abastecimento de Estoque  e kits de manutenção preventiva;</t>
  </si>
  <si>
    <t>Organização e Padronização da oficina, sala técnica e sala administrativa;</t>
  </si>
  <si>
    <t>Elaboração do Plano de Treinamentos das equipes técnica e assistencial;</t>
  </si>
  <si>
    <t>Elaboração de Planos de Contingência;</t>
  </si>
  <si>
    <t>Elaboração de Procedimentos Operacionais Padrão;</t>
  </si>
  <si>
    <t>Mapeamento e elaboração dos indicadores-chave de desempenho;</t>
  </si>
  <si>
    <t>Mapeamento e elaboração de planilhas de gestão;</t>
  </si>
  <si>
    <t>Elabação do Plano de Gerenciamento de Tecnologias;</t>
  </si>
  <si>
    <t>Montagem do Almoxarifado Central;</t>
  </si>
  <si>
    <t>Identificação de Necessidades Imediatas de Abastecimento;</t>
  </si>
  <si>
    <t>Elaboração de Lotes de Compra para Abastecimento Inicial de Tamponamento;</t>
  </si>
  <si>
    <t>Realização de Inventário Geral de Início de Projeto;</t>
  </si>
  <si>
    <t>Elaboração de Lotes de Compra para Abastecimento Inicial;</t>
  </si>
  <si>
    <t>Aquisição de Materiais e Medicamentos para Demanda Inicial;</t>
  </si>
  <si>
    <t>Diagnóstico dos Almoxarifados e Farmácias Locais;</t>
  </si>
  <si>
    <t>Divisão dos subsetores de Almoxarifados e Farmácias;</t>
  </si>
  <si>
    <t>Intervenções nos Almoxarifados e Farmácias Locais;</t>
  </si>
  <si>
    <t>Abastecimento de Materiais e Medicamentos para Demanda Inicial;</t>
  </si>
  <si>
    <t>Coleta de dados para o Plano Geral de Demandas (PGD);</t>
  </si>
  <si>
    <t>Elaboração do Plano Geral de Demandas (PGD);</t>
  </si>
  <si>
    <t>Elaboração do Planejamento Logístico de Aquisição;</t>
  </si>
  <si>
    <t>Implementação do Planejamento Logístico de Aquisição;</t>
  </si>
  <si>
    <t>Elaboração do Planejamento Logístico de Armazenagem e Distribuição;</t>
  </si>
  <si>
    <t>Treinamento de Pessoal;</t>
  </si>
  <si>
    <t>Implementação do Sistema de Gestão de Estoque dos Almoxarifados e Farmácias Locais;</t>
  </si>
  <si>
    <t>Definição do modelo de distribuição de medicamentos por dose individualizada;</t>
  </si>
  <si>
    <t>Implementação do Módulo de Rastreabilidade e Automação para segurança no uso de medicamentos no PEP e módulo de Gestão de estoques;</t>
  </si>
  <si>
    <t>Dispensação de medicamentos orientada e supervisionada;</t>
  </si>
  <si>
    <t>Implementação do serviço de Farmácia Clínica;</t>
  </si>
  <si>
    <t>Implementação de metodologia de uso racional de medicamentos;</t>
  </si>
  <si>
    <t>Implementação da Comissão de Farmácia Terapêutica;</t>
  </si>
  <si>
    <t>Implementação do Plano de Ação Global sobre Resistência Antimicrobiana;</t>
  </si>
  <si>
    <t>Monitoramento dos Indicadores Clínicos, Assistenciais e de performance;</t>
  </si>
  <si>
    <t>Ressuprimento Programado e Contínuo de medicamentos, materiais gerais e materiais médico-hospitalares;</t>
  </si>
  <si>
    <t>Processo Seletivo Simplificado;</t>
  </si>
  <si>
    <t>Admissão de Quadro de Pessoal;</t>
  </si>
  <si>
    <t>Integração dos Funcionários;</t>
  </si>
  <si>
    <t>Treinamento de Uso e Manuseio de EPI;</t>
  </si>
  <si>
    <t>Treinamento Sobre Covid-19;</t>
  </si>
  <si>
    <t>Treinamento de Combate à incêndio;</t>
  </si>
  <si>
    <t>1° Avaliação de Experiência;</t>
  </si>
  <si>
    <t>Executar Plano de Educação Permanente;</t>
  </si>
  <si>
    <t>Treinamento de Código de Ética e Conduta;</t>
  </si>
  <si>
    <t>2° Avaliação de Experiência;</t>
  </si>
  <si>
    <t>Inadequação de especificação técnica na elaboração de Termo de Referência. Erro ou omissão de provisionamento de serviços necessários para cumprimento da etapa na implantação do contrato.</t>
  </si>
  <si>
    <t>XI</t>
  </si>
  <si>
    <t>XII</t>
  </si>
  <si>
    <t>XIII</t>
  </si>
  <si>
    <t>XIV</t>
  </si>
  <si>
    <t>XV</t>
  </si>
  <si>
    <t>Realização do levantamento de inventário do parque de equipamentos de tecnologia.</t>
  </si>
  <si>
    <t>Tecnologia da informação</t>
  </si>
  <si>
    <t>Contratação dos serviços de locação de equipamentos de tecnologia.</t>
  </si>
  <si>
    <t>Instalação e parametrização dos equipamentos de tecnologia.</t>
  </si>
  <si>
    <t>Iniciar as atividades de suporte ao usuário e ativos de rede.</t>
  </si>
  <si>
    <t>Elaboração do diagnostico inicial de riscos.</t>
  </si>
  <si>
    <t>Contratação dos serviços de conectividade.</t>
  </si>
  <si>
    <t>Iniciar as atividades de monitoramento e suporte a infraestrutura.</t>
  </si>
  <si>
    <t>Iniciar as campanhas de consciêntização da politica de segurança da informação.</t>
  </si>
  <si>
    <t>Realizar treinamento da politica de segurança da informação.</t>
  </si>
  <si>
    <t>Definição e elaboração, com apoio das áreas técnicas especializadas, dos Termos de Referência que especificam e detalham os modelos de serviços a serem contratados e implementados no Hospital, sendo eles: Alimentação Hospitalar; Coleta de Resíduos Hospitalares; Esterilização; Exames Laboratoriais e de Imagem; Lavanderia e Enxoval Hospitalar; Limpeza Hospitalar; Nutrição Enteral e Parenteral; Educação Permanente; Segurança; Controle de Acesso e CFTV; Medicina Ocupacional e Segurança do Trabalho; Seguros; Telefone; Transporte Ambulância UTI Móvel Avançada e Locação de Veículo Passeio; Uniformes; Locação de Equipamentos Médicos Hospitalares e Locação de Mobiliários; Locação e Manutenção de Grupo Gerador; Manutenção em Extintores; Terapia Renal Substitutiva; Gases medicinais; Fornecimento de Gás; Ponto Biométrico; Motociclista Mensageiro; Sistema de Informação/Prontuário Eletrônico; Serviços hemoterápicos; Energia Elétrica, Água e Esgoto; Manutenção Predial, Refrigeração, Dedetização, Destatização, Sanitização e Sistema de Prevenção Contra Incêndio; Manutenção Preventiva e Corretiva de Engenharia Clínica; Logística e Ressuprimentos; Tecnologia da Informação (Rede, Computadores, Impressoras com Serviço de Impressão, Cópias e Material de Expediente).</t>
  </si>
  <si>
    <t>Gerência de Aquisições/Setor de Contratos/Área Técnica Responsável</t>
  </si>
  <si>
    <t>Realização dos processos de mapeamento de empresas potencialmente fornecedoras dos serviços pretendidos, cotações de mercado para levantamento de custos e seleção de propostas para cada um dos serviços a serem contratados ou adquiridos.</t>
  </si>
  <si>
    <t>Gerência de Aquisições/Setor de Contratos/Setor de Compras</t>
  </si>
  <si>
    <t>Definição do modelo apropriado para contratação (contratação direta; licitação ou contrato emergencial), a partir do levantamento de informações, tais como: custos; representação; qualificação técnica e/ou riscos.</t>
  </si>
  <si>
    <t>Gerência de Aquisições/Setor de Contratos/Setor Jurídico</t>
  </si>
  <si>
    <t>Início de processos de contratação direta, emergencial ou licitatórios.</t>
  </si>
  <si>
    <t xml:space="preserve">Avaliação e cadastro das empresas selecionadas: certidões, documentações, perfil de trabalho e análise reputacional. </t>
  </si>
  <si>
    <t>Elaboração e firmamento de contratos.</t>
  </si>
  <si>
    <t>Reuniões com empresas selecionadas para planejamento e operacionalização, para início dos contratos.</t>
  </si>
  <si>
    <t>Reuniões com empresas contratadas para acompanhamento e avaliação de desempenho dos contratos.</t>
  </si>
  <si>
    <t>Gerência de Aquisições/Setor de Contratos /Área Técnica Responsável</t>
  </si>
  <si>
    <t>Análise mensal dos relatórios de Produção Contratual das Empresas Contratadas. Medições, conferência de atestos de serviços e encaminhamento de Notas Fiscais e documentos processuais para fluxo de pagamentos.</t>
  </si>
  <si>
    <t>Recebimento de demandas de aquisição a partir da abertura de processos de compras pelas áreas, via sistema.</t>
  </si>
  <si>
    <t>Gerência de Aquisições/Setor de Compras/Área Técnica Responsável</t>
  </si>
  <si>
    <t>Emissão, envio e controle de recebimento de Ordens de Fornecimento.</t>
  </si>
  <si>
    <t>Gerência de Aquisições/Setor de Compras</t>
  </si>
  <si>
    <t>Implantação de Sistema de Gestão Hospitalar (prontuário eletrônico).</t>
  </si>
  <si>
    <t>Elaboração de Termo de Referência para contratação de Sistema de Gestão Hospitalar (prontuário eletrônico).</t>
  </si>
  <si>
    <t>Gerência  de Sistemas de Informação</t>
  </si>
  <si>
    <t>SERVIÇOS</t>
  </si>
  <si>
    <t>ABASTECIMENTO</t>
  </si>
  <si>
    <t>Gerência de Ressuprimento e Logística e Coordenação de Assistência Farmacêutica/Gerência de Aquisições</t>
  </si>
  <si>
    <t>PESSOAL</t>
  </si>
  <si>
    <t>Gerência de Aquisições/Setor de Contratos/Setor de Compras/Setor Jurídico/Compliance</t>
  </si>
  <si>
    <t>Recebimento e encaminhamento de Notas Fiscais juntamente com documentos processuais, para fluxo de pagamentos e acompanhamento de garantias.</t>
  </si>
  <si>
    <t>Baixa patrimonial e retirada de inservíveis da unidade.</t>
  </si>
  <si>
    <t>Identificação e inventariação de bens patrimoniáveis.</t>
  </si>
  <si>
    <t>Gerência de Contabilidade/Setor de Patrimônio</t>
  </si>
  <si>
    <t xml:space="preserve"> Sistematização de dados inventariados para gestão de vida útil dos bens, controle de movimentações, baixas e inclusão de itens adquiridos.</t>
  </si>
  <si>
    <t>RISCO</t>
  </si>
  <si>
    <t xml:space="preserve"> X</t>
  </si>
  <si>
    <t xml:space="preserve"> XI </t>
  </si>
  <si>
    <t xml:space="preserve"> XII</t>
  </si>
  <si>
    <t>azul</t>
  </si>
  <si>
    <t>verde</t>
  </si>
  <si>
    <t>amarelo</t>
  </si>
  <si>
    <t>Risco Elevado</t>
  </si>
  <si>
    <t>Risco Moderado</t>
  </si>
  <si>
    <t>Risco Baixo</t>
  </si>
  <si>
    <t>vermelho</t>
  </si>
  <si>
    <t>Risco Extremo</t>
  </si>
  <si>
    <t>GRUPO DE EQUIPAMENTOS</t>
  </si>
  <si>
    <t>CÂMARAS FRIAS</t>
  </si>
  <si>
    <t>EQUIPAMENTOS GERAIS</t>
  </si>
  <si>
    <t>MEDIÇÃO DE SLA - CONTRATO ENGENHARIA CLÍNICA</t>
  </si>
  <si>
    <t>BACKUP</t>
  </si>
  <si>
    <t>SIM</t>
  </si>
  <si>
    <t>SATISFATÓRIO</t>
  </si>
  <si>
    <t>ACEITÁVEL</t>
  </si>
  <si>
    <t>REGULAR</t>
  </si>
  <si>
    <t>DE 90 A 95%</t>
  </si>
  <si>
    <t>OS</t>
  </si>
  <si>
    <t>AP/ Nº CONTRATO</t>
  </si>
  <si>
    <t>UNIDADE</t>
  </si>
  <si>
    <t>Resolução (DIAS)</t>
  </si>
  <si>
    <t>MAIOR QUE 95%</t>
  </si>
  <si>
    <t>DE 85 A 90%</t>
  </si>
  <si>
    <t>ABAIXO DE 85%</t>
  </si>
  <si>
    <t>IRREGULAR</t>
  </si>
  <si>
    <t>EQUIPAMENTO</t>
  </si>
  <si>
    <r>
      <rPr>
        <b/>
        <sz val="12"/>
        <color rgb="FFFF0000"/>
        <rFont val="Calibri"/>
        <family val="2"/>
        <scheme val="minor"/>
      </rPr>
      <t xml:space="preserve">I </t>
    </r>
    <r>
      <rPr>
        <b/>
        <sz val="12"/>
        <color theme="1"/>
        <rFont val="Calibri"/>
        <family val="2"/>
        <scheme val="minor"/>
      </rPr>
      <t>- Tempo 1° atendimento:</t>
    </r>
    <r>
      <rPr>
        <sz val="12"/>
        <color theme="1"/>
        <rFont val="Calibri"/>
        <family val="2"/>
        <scheme val="minor"/>
      </rPr>
      <t xml:space="preserve"> tempo definido em horas entre a abertura do chamado e o início do atendimento.</t>
    </r>
  </si>
  <si>
    <r>
      <rPr>
        <b/>
        <sz val="12"/>
        <color rgb="FFFF0000"/>
        <rFont val="Calibri"/>
        <family val="2"/>
        <scheme val="minor"/>
      </rPr>
      <t xml:space="preserve">II </t>
    </r>
    <r>
      <rPr>
        <b/>
        <sz val="12"/>
        <color theme="1"/>
        <rFont val="Calibri"/>
        <family val="2"/>
        <scheme val="minor"/>
      </rPr>
      <t>- Resolução:</t>
    </r>
    <r>
      <rPr>
        <sz val="12"/>
        <color theme="1"/>
        <rFont val="Calibri"/>
        <family val="2"/>
        <scheme val="minor"/>
      </rPr>
      <t xml:space="preserve"> tempo definido em horas entre a abertura do chamado e a finalização do atendimento até a resolução do chamado.</t>
    </r>
  </si>
  <si>
    <r>
      <rPr>
        <b/>
        <sz val="12"/>
        <color rgb="FFFF0000"/>
        <rFont val="Calibri"/>
        <family val="2"/>
        <scheme val="minor"/>
      </rPr>
      <t>III</t>
    </r>
    <r>
      <rPr>
        <b/>
        <sz val="12"/>
        <color theme="1"/>
        <rFont val="Calibri"/>
        <family val="2"/>
        <scheme val="minor"/>
      </rPr>
      <t xml:space="preserve"> - Preventivas agendadas x realizadas: </t>
    </r>
    <r>
      <rPr>
        <sz val="12"/>
        <color theme="1"/>
        <rFont val="Calibri"/>
        <family val="2"/>
        <scheme val="minor"/>
      </rPr>
      <t>relação percentual (%) entre as manutenções programadas que estavam agendadas para aquele período, que foram, de fato, executadas.</t>
    </r>
  </si>
  <si>
    <t>VALOR A SER PAGO</t>
  </si>
  <si>
    <t>TOTAIS GERAIS</t>
  </si>
  <si>
    <t>1º atendimento (HORAS)</t>
  </si>
  <si>
    <t>AUTOCLAVE SERCON - S/N 2321452121</t>
  </si>
  <si>
    <t>1º atendimento (HORAS)2</t>
  </si>
  <si>
    <t>Resolução (DIAS)2</t>
  </si>
  <si>
    <t>VALOR POR EQUIPAMENTO</t>
  </si>
  <si>
    <t>VALOR POR GRUPO DE EQUIPAMENTO</t>
  </si>
  <si>
    <t>QTD EQUIPAMENTOS PREVISTO P/ ATENDIMENTO</t>
  </si>
  <si>
    <t>VALOR PREVISTO PARA COBERTURA DO EQUIPAMENTO</t>
  </si>
  <si>
    <t>PLANEJADO</t>
  </si>
  <si>
    <t>EXECUTADO</t>
  </si>
  <si>
    <t>QTD EQUIPAMENTOS EFETIVAMENTE  ATENDIDOS</t>
  </si>
  <si>
    <t>VALOR A SER DESCONTADO</t>
  </si>
  <si>
    <t>DE 85 A 95%</t>
  </si>
  <si>
    <t>DE 75 A 85%</t>
  </si>
  <si>
    <t>ABAIXO DE 75%</t>
  </si>
  <si>
    <t>CLASSIFICAÇÃO NÍVEL DE SERVIÇO</t>
  </si>
  <si>
    <t>VALOR EXECUTADO A SER PAGO</t>
  </si>
  <si>
    <t>VALOR TOTAL A SER PAGO NO MÊS</t>
  </si>
  <si>
    <t>VALOR GLOBAL DO CONTRATO</t>
  </si>
  <si>
    <t>VALOR DE DESCONTOS APLICADOS NO MÊS</t>
  </si>
  <si>
    <t>TABELA DE COMPOSIÇÃO DO VALOR TOTAL DO CONTRATO A SER PAGO NO MÊS DE EXECUÇÃO</t>
  </si>
  <si>
    <t>1.1 MANUTENÇÕES PREVENTIVAS</t>
  </si>
  <si>
    <t>1.2 MANUTENÇÕES CORRETIVAS</t>
  </si>
  <si>
    <t>1. COMPOSIÇÃO DOS VALORES DO CONTRATO</t>
  </si>
  <si>
    <t>O VALOR GLOBAL DO CONTRATO É PREVISTO PELO SOMATÓRIO DOS VALORES DEFINIDOS NOS QUADROS 1.1, 1.2 E 1.3.</t>
  </si>
  <si>
    <t>2. MEDIÇÃO MENSAL DO CONTRATO</t>
  </si>
  <si>
    <t>2.1 MEDIÇÃO DAS MANUTENÇÕES PREVENTIVAS PROGRAMADAS X REALIZADAS</t>
  </si>
  <si>
    <t>-</t>
  </si>
  <si>
    <t>** A FREQUÊNCIA DAS INCONFORMIDADES E A CLASSIFICAÇÃO DO NÍVEIS DE SERVIÇO FORAM MEDIDOS A PARTIR DA TABELA CONTROLE DE ORDENS DE SERVIÇO DA ABA SLA DE ATENDIMENTOS CORRETIVOS.</t>
  </si>
  <si>
    <t>ULTRASSOM</t>
  </si>
  <si>
    <t>VALOR A SER PAGO POR EQUIPAMENTO/GRUPO</t>
  </si>
  <si>
    <t>EQUIPAMENTOS GERAIS*</t>
  </si>
  <si>
    <t>Nº LOTE</t>
  </si>
  <si>
    <t>LOTE DE EQUIPAMENTOS</t>
  </si>
  <si>
    <t>VALOR TOTAL A SER PAGO POR LOTE</t>
  </si>
  <si>
    <t>LOTE 01</t>
  </si>
  <si>
    <t>LOTE 03</t>
  </si>
  <si>
    <t>LOTE 02</t>
  </si>
  <si>
    <t>OBSERVAÇÕES</t>
  </si>
  <si>
    <t>RESUMO DE PAGAMENTOS MENSAIS LOTE</t>
  </si>
  <si>
    <t>OS VALORES REPRESENTADOS SÃO EXEMPLIFICATIVOS, E, A COMPROVAÇÃO DA EXECUÇÃO DO SERVIÇO É CONDICIONANTE PARA O PAGAMENTO, VIDE ABA MEDIÇÃO MENSAL E SLA DE ATENDIMENTO *</t>
  </si>
  <si>
    <t>5.2</t>
  </si>
  <si>
    <t>CF JOSÉ DE PAULA</t>
  </si>
  <si>
    <t xml:space="preserve">ULTRASSOM </t>
  </si>
  <si>
    <t>ULTRASSOM GE MODELO S/N 2178298129</t>
  </si>
  <si>
    <t>DESCONTO POR DESCUMPRIMENTO**</t>
  </si>
  <si>
    <t>PERCENTUAL DE 1° ATENDIMENTO DENTRO DO PRAZO (ATÉ 24 HORAS)</t>
  </si>
  <si>
    <t>PERCENTUAL DE  RESOLUTIVIDADE (ATÉ 5 DIAS)</t>
  </si>
  <si>
    <t>FAIXA</t>
  </si>
  <si>
    <t>LOTE</t>
  </si>
  <si>
    <r>
      <t xml:space="preserve">SOMA DE DESCONTOS  POR INCONFORMIDADE </t>
    </r>
    <r>
      <rPr>
        <sz val="11"/>
        <color rgb="FFFF0000"/>
        <rFont val="Calibri"/>
        <family val="2"/>
        <scheme val="minor"/>
      </rPr>
      <t>(A+B)</t>
    </r>
  </si>
  <si>
    <t>VALOR A SER PAGO POR LOTE DE EQUIPAMENTOS</t>
  </si>
  <si>
    <t xml:space="preserve"> A RELAÇÃO DE EQUIPAMENTOS CORRESPONDENTES AO LOTE EM QUESTÃO DISPONÍVEIS NO ANEXO III - PARQUE TECNOLÓGICO, QUE TEM COMO BASE O "CATÁLOGO DE ESPECIFICAÇÃO DE EQUIPAMENTOS E MOBILIÁRIOS UNIDADES DE ATENÇÃO PRIMÁRIA".</t>
  </si>
  <si>
    <t xml:space="preserve">O VALOR GLOBAL DO CONTRATO É PREVISTO PELO SOMATÓRIO DOS VALORES DEFINIDOS NOS QUADROS 1.1 E 1.2 </t>
  </si>
  <si>
    <t>2.1. MEDIÇÃO DAS MANUTENÇÕES PREVENTIVAS PROGRAMADAS X REALIZADAS</t>
  </si>
  <si>
    <r>
      <t xml:space="preserve">TABELA DE AVALIAÇÃO DOS PRAZOS DE 1º ATENDIMENTO </t>
    </r>
    <r>
      <rPr>
        <sz val="11"/>
        <color rgb="FFFF0000"/>
        <rFont val="Calibri"/>
        <family val="2"/>
        <scheme val="minor"/>
      </rPr>
      <t>(A)</t>
    </r>
  </si>
  <si>
    <r>
      <t xml:space="preserve">TABELA DE AVALIAÇÃO DOS PRAZOS DE RESOLUTIVIDADE DAS MANUTENÇÕES CORRETIVAS </t>
    </r>
    <r>
      <rPr>
        <sz val="11"/>
        <color rgb="FFFF0000"/>
        <rFont val="Calibri"/>
        <family val="2"/>
        <scheme val="minor"/>
      </rPr>
      <t>(B)</t>
    </r>
  </si>
  <si>
    <r>
      <t>2.2 MEDIÇÃO DA RESOLUTIVIDADE DAS MANUTENÇÕES CORRETIVAS E APLICAÇÃO DE PENALIDADES EM FUNÇÃO DOS VALORES (</t>
    </r>
    <r>
      <rPr>
        <sz val="11"/>
        <color rgb="FFFF0000"/>
        <rFont val="Calibri"/>
        <family val="2"/>
        <scheme val="minor"/>
      </rPr>
      <t>A)</t>
    </r>
    <r>
      <rPr>
        <sz val="11"/>
        <color theme="1"/>
        <rFont val="Calibri"/>
        <family val="2"/>
        <scheme val="minor"/>
      </rPr>
      <t xml:space="preserve"> E (</t>
    </r>
    <r>
      <rPr>
        <sz val="11"/>
        <color rgb="FFFF0000"/>
        <rFont val="Calibri"/>
        <family val="2"/>
        <scheme val="minor"/>
      </rPr>
      <t>B)</t>
    </r>
    <r>
      <rPr>
        <sz val="11"/>
        <color theme="1"/>
        <rFont val="Calibri"/>
        <family val="2"/>
        <scheme val="minor"/>
      </rPr>
      <t>, DEFINIDOS NAS TABELAS 2 E 3.</t>
    </r>
  </si>
  <si>
    <t>2.2 TABELA DE MEDIÇÃO DA RESOLUTIVIDADE DAS MANUTENÇÕES CORRETIVAS E APLICAÇÃO DE DESCONTOS CONFORME TABELAS (A) E (B).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</si>
</sst>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44" formatCode="_-&quot;R$&quot;\ * #,##0.00_-;\-&quot;R$&quot;\ * #,##0.00_-;_-&quot;R$&quot;\ * &quot;-&quot;??_-;_-@_-"/>
  </numFmts>
  <fonts count="1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Arial"/>
      <family val="2"/>
    </font>
    <font>
      <sz val="9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0000"/>
      <name val="Calibri"/>
      <family val="2"/>
    </font>
    <font>
      <sz val="8"/>
      <color theme="1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2F2F2"/>
        <bgColor indexed="64"/>
      </patternFill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theme="1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1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/>
      <right style="medium">
        <color rgb="FFFFFFFF"/>
      </right>
      <top/>
      <bottom style="medium">
        <color rgb="FFFFFFFF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theme="0"/>
      </bottom>
      <diagonal/>
    </border>
    <border>
      <left/>
      <right style="thin">
        <color indexed="64"/>
      </right>
      <top/>
      <bottom style="thin">
        <color theme="0"/>
      </bottom>
      <diagonal/>
    </border>
    <border>
      <left/>
      <right style="thin">
        <color indexed="64"/>
      </right>
      <top style="thin">
        <color theme="0"/>
      </top>
      <bottom style="thin">
        <color theme="0"/>
      </bottom>
      <diagonal/>
    </border>
    <border>
      <left style="thin">
        <color theme="1"/>
      </left>
      <right style="thin">
        <color theme="0"/>
      </right>
      <top style="thin">
        <color theme="1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1"/>
      </top>
      <bottom style="thin">
        <color theme="0"/>
      </bottom>
      <diagonal/>
    </border>
    <border>
      <left style="thin">
        <color theme="0"/>
      </left>
      <right style="thin">
        <color theme="1"/>
      </right>
      <top style="thin">
        <color theme="1"/>
      </top>
      <bottom style="thin">
        <color theme="0"/>
      </bottom>
      <diagonal/>
    </border>
    <border>
      <left style="thin">
        <color theme="1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1"/>
      </right>
      <top style="thin">
        <color theme="0"/>
      </top>
      <bottom style="thin">
        <color theme="0"/>
      </bottom>
      <diagonal/>
    </border>
    <border>
      <left style="thin">
        <color theme="1"/>
      </left>
      <right style="thin">
        <color theme="0"/>
      </right>
      <top style="thin">
        <color theme="0"/>
      </top>
      <bottom style="thin">
        <color theme="1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1"/>
      </bottom>
      <diagonal/>
    </border>
    <border>
      <left style="thin">
        <color theme="0"/>
      </left>
      <right style="thin">
        <color theme="1"/>
      </right>
      <top style="thin">
        <color theme="0"/>
      </top>
      <bottom style="thin">
        <color theme="1"/>
      </bottom>
      <diagonal/>
    </border>
    <border>
      <left style="thin">
        <color auto="1"/>
      </left>
      <right style="thin">
        <color theme="0"/>
      </right>
      <top style="thin">
        <color auto="1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auto="1"/>
      </top>
      <bottom style="thin">
        <color theme="0"/>
      </bottom>
      <diagonal/>
    </border>
    <border>
      <left style="thin">
        <color theme="0"/>
      </left>
      <right style="thin">
        <color auto="1"/>
      </right>
      <top style="thin">
        <color auto="1"/>
      </top>
      <bottom style="thin">
        <color theme="0"/>
      </bottom>
      <diagonal/>
    </border>
    <border>
      <left style="thin">
        <color auto="1"/>
      </left>
      <right style="thin">
        <color theme="0"/>
      </right>
      <top style="thin">
        <color theme="0"/>
      </top>
      <bottom style="thin">
        <color auto="1"/>
      </bottom>
      <diagonal/>
    </border>
    <border>
      <left style="thin">
        <color theme="0"/>
      </left>
      <right/>
      <top style="thin">
        <color theme="0"/>
      </top>
      <bottom style="thin">
        <color auto="1"/>
      </bottom>
      <diagonal/>
    </border>
    <border>
      <left/>
      <right/>
      <top style="thin">
        <color theme="0"/>
      </top>
      <bottom style="thin">
        <color auto="1"/>
      </bottom>
      <diagonal/>
    </border>
    <border>
      <left/>
      <right style="thin">
        <color auto="1"/>
      </right>
      <top style="thin">
        <color theme="0"/>
      </top>
      <bottom style="thin">
        <color auto="1"/>
      </bottom>
      <diagonal/>
    </border>
    <border>
      <left/>
      <right style="thin">
        <color theme="1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1"/>
      </bottom>
      <diagonal/>
    </border>
    <border>
      <left/>
      <right/>
      <top style="thin">
        <color theme="0"/>
      </top>
      <bottom style="thin">
        <color theme="1"/>
      </bottom>
      <diagonal/>
    </border>
    <border>
      <left/>
      <right style="thin">
        <color theme="1"/>
      </right>
      <top style="thin">
        <color theme="0"/>
      </top>
      <bottom style="thin">
        <color theme="1"/>
      </bottom>
      <diagonal/>
    </border>
  </borders>
  <cellStyleXfs count="4">
    <xf numFmtId="0" fontId="0" fillId="0" borderId="0"/>
    <xf numFmtId="0" fontId="7" fillId="0" borderId="0"/>
    <xf numFmtId="44" fontId="10" fillId="0" borderId="0" applyFont="0" applyFill="0" applyBorder="0" applyAlignment="0" applyProtection="0"/>
    <xf numFmtId="9" fontId="10" fillId="0" borderId="0" applyFont="0" applyFill="0" applyBorder="0" applyAlignment="0" applyProtection="0"/>
  </cellStyleXfs>
  <cellXfs count="164">
    <xf numFmtId="0" fontId="0" fillId="0" borderId="0" xfId="0"/>
    <xf numFmtId="0" fontId="0" fillId="0" borderId="0" xfId="0" applyAlignment="1">
      <alignment horizontal="center" wrapText="1"/>
    </xf>
    <xf numFmtId="0" fontId="0" fillId="3" borderId="1" xfId="0" applyFill="1" applyBorder="1" applyAlignment="1">
      <alignment horizontal="center" vertical="center" wrapText="1"/>
    </xf>
    <xf numFmtId="0" fontId="0" fillId="0" borderId="3" xfId="0" applyBorder="1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2" xfId="0" applyBorder="1" applyAlignment="1">
      <alignment horizontal="center" wrapText="1"/>
    </xf>
    <xf numFmtId="0" fontId="0" fillId="0" borderId="3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2" fillId="0" borderId="0" xfId="0" applyFont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0" fillId="8" borderId="12" xfId="0" applyFill="1" applyBorder="1" applyAlignment="1">
      <alignment horizontal="center" vertical="center"/>
    </xf>
    <xf numFmtId="0" fontId="0" fillId="5" borderId="11" xfId="0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left" vertical="center"/>
    </xf>
    <xf numFmtId="0" fontId="3" fillId="5" borderId="1" xfId="0" applyFont="1" applyFill="1" applyBorder="1" applyAlignment="1">
      <alignment horizontal="center" vertical="center"/>
    </xf>
    <xf numFmtId="0" fontId="0" fillId="5" borderId="13" xfId="0" applyFill="1" applyBorder="1" applyAlignment="1">
      <alignment horizontal="center" vertical="center" wrapText="1"/>
    </xf>
    <xf numFmtId="0" fontId="0" fillId="4" borderId="12" xfId="0" applyFill="1" applyBorder="1" applyAlignment="1">
      <alignment horizontal="center" vertical="center"/>
    </xf>
    <xf numFmtId="0" fontId="0" fillId="4" borderId="0" xfId="0" applyFill="1" applyAlignment="1">
      <alignment vertical="center" wrapText="1"/>
    </xf>
    <xf numFmtId="0" fontId="0" fillId="4" borderId="0" xfId="0" applyFill="1" applyAlignment="1">
      <alignment horizontal="center" vertical="center"/>
    </xf>
    <xf numFmtId="0" fontId="0" fillId="4" borderId="12" xfId="0" applyFill="1" applyBorder="1" applyAlignment="1">
      <alignment vertical="center"/>
    </xf>
    <xf numFmtId="0" fontId="4" fillId="6" borderId="12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4" fillId="8" borderId="12" xfId="0" applyFont="1" applyFill="1" applyBorder="1" applyAlignment="1">
      <alignment horizontal="center" vertical="center"/>
    </xf>
    <xf numFmtId="0" fontId="0" fillId="4" borderId="12" xfId="0" applyFill="1" applyBorder="1" applyAlignment="1">
      <alignment horizontal="center" vertical="center" wrapText="1"/>
    </xf>
    <xf numFmtId="0" fontId="0" fillId="4" borderId="0" xfId="0" applyFill="1" applyAlignment="1">
      <alignment horizontal="center" vertical="center" wrapText="1"/>
    </xf>
    <xf numFmtId="0" fontId="0" fillId="4" borderId="17" xfId="0" applyFill="1" applyBorder="1" applyAlignment="1">
      <alignment vertical="center" wrapText="1"/>
    </xf>
    <xf numFmtId="0" fontId="0" fillId="4" borderId="16" xfId="0" applyFill="1" applyBorder="1" applyAlignment="1">
      <alignment horizontal="center" vertical="center"/>
    </xf>
    <xf numFmtId="44" fontId="0" fillId="0" borderId="0" xfId="2" applyFont="1"/>
    <xf numFmtId="44" fontId="0" fillId="4" borderId="12" xfId="2" applyFont="1" applyFill="1" applyBorder="1" applyAlignment="1">
      <alignment vertical="center" wrapText="1"/>
    </xf>
    <xf numFmtId="0" fontId="12" fillId="0" borderId="0" xfId="0" applyFont="1" applyAlignment="1">
      <alignment horizontal="left" vertical="center"/>
    </xf>
    <xf numFmtId="0" fontId="14" fillId="4" borderId="12" xfId="0" applyFont="1" applyFill="1" applyBorder="1" applyAlignment="1">
      <alignment horizontal="center" vertical="center" wrapText="1"/>
    </xf>
    <xf numFmtId="9" fontId="4" fillId="8" borderId="12" xfId="0" applyNumberFormat="1" applyFont="1" applyFill="1" applyBorder="1" applyAlignment="1">
      <alignment horizontal="center" vertical="center"/>
    </xf>
    <xf numFmtId="0" fontId="1" fillId="10" borderId="12" xfId="0" applyFont="1" applyFill="1" applyBorder="1" applyAlignment="1">
      <alignment horizontal="center" vertical="center" wrapText="1"/>
    </xf>
    <xf numFmtId="44" fontId="4" fillId="4" borderId="0" xfId="2" applyFont="1" applyFill="1"/>
    <xf numFmtId="0" fontId="15" fillId="10" borderId="12" xfId="0" applyFont="1" applyFill="1" applyBorder="1" applyAlignment="1">
      <alignment horizontal="center" vertical="center" wrapText="1"/>
    </xf>
    <xf numFmtId="44" fontId="15" fillId="10" borderId="12" xfId="2" applyFont="1" applyFill="1" applyBorder="1" applyAlignment="1">
      <alignment horizontal="center" vertical="center" wrapText="1"/>
    </xf>
    <xf numFmtId="0" fontId="1" fillId="10" borderId="16" xfId="0" applyFont="1" applyFill="1" applyBorder="1" applyAlignment="1">
      <alignment horizontal="center" vertical="center" wrapText="1"/>
    </xf>
    <xf numFmtId="44" fontId="6" fillId="11" borderId="0" xfId="2" applyFont="1" applyFill="1"/>
    <xf numFmtId="0" fontId="8" fillId="4" borderId="12" xfId="0" applyFont="1" applyFill="1" applyBorder="1" applyAlignment="1">
      <alignment horizontal="center" vertical="center"/>
    </xf>
    <xf numFmtId="44" fontId="15" fillId="10" borderId="19" xfId="2" applyFont="1" applyFill="1" applyBorder="1" applyAlignment="1">
      <alignment horizontal="center" vertical="center" wrapText="1"/>
    </xf>
    <xf numFmtId="0" fontId="8" fillId="4" borderId="12" xfId="0" applyFont="1" applyFill="1" applyBorder="1"/>
    <xf numFmtId="44" fontId="4" fillId="8" borderId="12" xfId="2" applyFont="1" applyFill="1" applyBorder="1" applyAlignment="1">
      <alignment vertical="center"/>
    </xf>
    <xf numFmtId="44" fontId="4" fillId="11" borderId="12" xfId="0" applyNumberFormat="1" applyFont="1" applyFill="1" applyBorder="1"/>
    <xf numFmtId="44" fontId="4" fillId="9" borderId="12" xfId="0" applyNumberFormat="1" applyFont="1" applyFill="1" applyBorder="1"/>
    <xf numFmtId="0" fontId="0" fillId="0" borderId="15" xfId="0" applyBorder="1" applyAlignment="1">
      <alignment vertical="center"/>
    </xf>
    <xf numFmtId="0" fontId="0" fillId="3" borderId="0" xfId="0" applyFill="1"/>
    <xf numFmtId="0" fontId="0" fillId="3" borderId="0" xfId="0" applyFill="1" applyAlignment="1">
      <alignment vertical="center"/>
    </xf>
    <xf numFmtId="44" fontId="0" fillId="4" borderId="12" xfId="0" applyNumberFormat="1" applyFill="1" applyBorder="1"/>
    <xf numFmtId="0" fontId="0" fillId="0" borderId="18" xfId="0" applyBorder="1" applyAlignment="1">
      <alignment horizontal="left"/>
    </xf>
    <xf numFmtId="44" fontId="0" fillId="0" borderId="0" xfId="0" applyNumberFormat="1"/>
    <xf numFmtId="0" fontId="4" fillId="0" borderId="14" xfId="0" applyFont="1" applyBorder="1" applyAlignment="1">
      <alignment vertical="center"/>
    </xf>
    <xf numFmtId="0" fontId="4" fillId="4" borderId="0" xfId="2" applyNumberFormat="1" applyFont="1" applyFill="1" applyAlignment="1">
      <alignment horizontal="center"/>
    </xf>
    <xf numFmtId="0" fontId="4" fillId="4" borderId="12" xfId="0" applyFont="1" applyFill="1" applyBorder="1" applyAlignment="1">
      <alignment horizontal="center"/>
    </xf>
    <xf numFmtId="0" fontId="4" fillId="4" borderId="0" xfId="0" applyFont="1" applyFill="1"/>
    <xf numFmtId="44" fontId="0" fillId="4" borderId="0" xfId="2" applyFont="1" applyFill="1" applyAlignment="1">
      <alignment horizontal="center"/>
    </xf>
    <xf numFmtId="44" fontId="4" fillId="11" borderId="12" xfId="0" applyNumberFormat="1" applyFont="1" applyFill="1" applyBorder="1" applyAlignment="1">
      <alignment vertical="center"/>
    </xf>
    <xf numFmtId="44" fontId="4" fillId="8" borderId="12" xfId="0" applyNumberFormat="1" applyFont="1" applyFill="1" applyBorder="1" applyAlignment="1">
      <alignment vertical="center"/>
    </xf>
    <xf numFmtId="44" fontId="4" fillId="9" borderId="12" xfId="0" applyNumberFormat="1" applyFont="1" applyFill="1" applyBorder="1" applyAlignment="1">
      <alignment vertical="center"/>
    </xf>
    <xf numFmtId="0" fontId="11" fillId="0" borderId="0" xfId="0" applyFont="1" applyAlignment="1">
      <alignment horizontal="left" wrapText="1"/>
    </xf>
    <xf numFmtId="0" fontId="16" fillId="12" borderId="23" xfId="0" applyFont="1" applyFill="1" applyBorder="1" applyAlignment="1">
      <alignment horizontal="center" vertical="center" wrapText="1"/>
    </xf>
    <xf numFmtId="0" fontId="0" fillId="4" borderId="26" xfId="0" applyFill="1" applyBorder="1" applyAlignment="1">
      <alignment horizontal="center" vertical="center"/>
    </xf>
    <xf numFmtId="0" fontId="15" fillId="10" borderId="26" xfId="0" applyFont="1" applyFill="1" applyBorder="1" applyAlignment="1">
      <alignment horizontal="center" vertical="center" wrapText="1"/>
    </xf>
    <xf numFmtId="44" fontId="15" fillId="10" borderId="25" xfId="2" applyFont="1" applyFill="1" applyBorder="1" applyAlignment="1">
      <alignment horizontal="center" vertical="center" wrapText="1"/>
    </xf>
    <xf numFmtId="44" fontId="0" fillId="4" borderId="25" xfId="2" applyFont="1" applyFill="1" applyBorder="1" applyAlignment="1">
      <alignment vertical="center" wrapText="1"/>
    </xf>
    <xf numFmtId="44" fontId="4" fillId="11" borderId="35" xfId="0" applyNumberFormat="1" applyFont="1" applyFill="1" applyBorder="1" applyAlignment="1">
      <alignment vertical="center"/>
    </xf>
    <xf numFmtId="0" fontId="17" fillId="4" borderId="36" xfId="0" applyFont="1" applyFill="1" applyBorder="1" applyAlignment="1">
      <alignment horizontal="center" vertical="center"/>
    </xf>
    <xf numFmtId="0" fontId="17" fillId="4" borderId="38" xfId="0" applyFont="1" applyFill="1" applyBorder="1" applyAlignment="1">
      <alignment horizontal="center" vertical="center"/>
    </xf>
    <xf numFmtId="44" fontId="4" fillId="11" borderId="43" xfId="0" applyNumberFormat="1" applyFont="1" applyFill="1" applyBorder="1" applyAlignment="1">
      <alignment vertical="center"/>
    </xf>
    <xf numFmtId="0" fontId="17" fillId="4" borderId="26" xfId="0" applyFont="1" applyFill="1" applyBorder="1" applyAlignment="1">
      <alignment horizontal="center" vertical="center"/>
    </xf>
    <xf numFmtId="0" fontId="17" fillId="4" borderId="44" xfId="0" applyFont="1" applyFill="1" applyBorder="1" applyAlignment="1">
      <alignment horizontal="center" vertical="center"/>
    </xf>
    <xf numFmtId="0" fontId="17" fillId="4" borderId="39" xfId="2" applyNumberFormat="1" applyFont="1" applyFill="1" applyBorder="1" applyAlignment="1">
      <alignment horizontal="left" vertical="center" wrapText="1"/>
    </xf>
    <xf numFmtId="0" fontId="17" fillId="4" borderId="40" xfId="2" applyNumberFormat="1" applyFont="1" applyFill="1" applyBorder="1" applyAlignment="1">
      <alignment horizontal="left" vertical="center" wrapText="1"/>
    </xf>
    <xf numFmtId="0" fontId="17" fillId="4" borderId="12" xfId="0" applyFont="1" applyFill="1" applyBorder="1" applyAlignment="1">
      <alignment horizontal="left" vertical="center"/>
    </xf>
    <xf numFmtId="0" fontId="17" fillId="4" borderId="37" xfId="0" applyFont="1" applyFill="1" applyBorder="1" applyAlignment="1">
      <alignment horizontal="left" vertical="center"/>
    </xf>
    <xf numFmtId="44" fontId="0" fillId="11" borderId="33" xfId="2" applyFont="1" applyFill="1" applyBorder="1" applyAlignment="1">
      <alignment horizontal="center" vertical="center"/>
    </xf>
    <xf numFmtId="44" fontId="0" fillId="11" borderId="34" xfId="2" applyFont="1" applyFill="1" applyBorder="1" applyAlignment="1">
      <alignment horizontal="center" vertical="center"/>
    </xf>
    <xf numFmtId="44" fontId="0" fillId="11" borderId="36" xfId="2" applyFont="1" applyFill="1" applyBorder="1" applyAlignment="1">
      <alignment horizontal="left" vertical="center"/>
    </xf>
    <xf numFmtId="44" fontId="0" fillId="11" borderId="12" xfId="2" applyFont="1" applyFill="1" applyBorder="1" applyAlignment="1">
      <alignment horizontal="left" vertical="center"/>
    </xf>
    <xf numFmtId="44" fontId="0" fillId="11" borderId="37" xfId="2" applyFont="1" applyFill="1" applyBorder="1" applyAlignment="1">
      <alignment horizontal="left" vertical="center"/>
    </xf>
    <xf numFmtId="44" fontId="17" fillId="4" borderId="12" xfId="2" applyFont="1" applyFill="1" applyBorder="1" applyAlignment="1">
      <alignment horizontal="left" vertical="center" wrapText="1"/>
    </xf>
    <xf numFmtId="44" fontId="17" fillId="4" borderId="37" xfId="2" applyFont="1" applyFill="1" applyBorder="1" applyAlignment="1">
      <alignment horizontal="left" vertical="center" wrapText="1"/>
    </xf>
    <xf numFmtId="0" fontId="4" fillId="0" borderId="7" xfId="0" applyFont="1" applyBorder="1" applyAlignment="1">
      <alignment horizontal="left"/>
    </xf>
    <xf numFmtId="0" fontId="4" fillId="0" borderId="8" xfId="0" applyFont="1" applyBorder="1" applyAlignment="1">
      <alignment horizontal="left"/>
    </xf>
    <xf numFmtId="0" fontId="4" fillId="0" borderId="9" xfId="0" applyFont="1" applyBorder="1" applyAlignment="1">
      <alignment horizontal="left"/>
    </xf>
    <xf numFmtId="0" fontId="15" fillId="10" borderId="28" xfId="0" applyFont="1" applyFill="1" applyBorder="1" applyAlignment="1">
      <alignment horizontal="center" vertical="center" wrapText="1"/>
    </xf>
    <xf numFmtId="0" fontId="15" fillId="10" borderId="0" xfId="0" applyFont="1" applyFill="1" applyAlignment="1">
      <alignment horizontal="center" vertical="center" wrapText="1"/>
    </xf>
    <xf numFmtId="0" fontId="15" fillId="10" borderId="29" xfId="0" applyFont="1" applyFill="1" applyBorder="1" applyAlignment="1">
      <alignment horizontal="center" vertical="center" wrapText="1"/>
    </xf>
    <xf numFmtId="0" fontId="0" fillId="7" borderId="30" xfId="0" applyFill="1" applyBorder="1" applyAlignment="1">
      <alignment horizontal="center" vertical="center"/>
    </xf>
    <xf numFmtId="0" fontId="0" fillId="7" borderId="15" xfId="0" applyFill="1" applyBorder="1" applyAlignment="1">
      <alignment horizontal="center" vertical="center"/>
    </xf>
    <xf numFmtId="0" fontId="0" fillId="7" borderId="31" xfId="0" applyFill="1" applyBorder="1" applyAlignment="1">
      <alignment horizontal="center" vertical="center"/>
    </xf>
    <xf numFmtId="44" fontId="0" fillId="11" borderId="41" xfId="2" applyFont="1" applyFill="1" applyBorder="1" applyAlignment="1">
      <alignment horizontal="center" vertical="center"/>
    </xf>
    <xf numFmtId="44" fontId="0" fillId="11" borderId="42" xfId="2" applyFont="1" applyFill="1" applyBorder="1" applyAlignment="1">
      <alignment horizontal="center" vertical="center"/>
    </xf>
    <xf numFmtId="44" fontId="0" fillId="11" borderId="26" xfId="2" applyFont="1" applyFill="1" applyBorder="1" applyAlignment="1">
      <alignment horizontal="left" vertical="center"/>
    </xf>
    <xf numFmtId="44" fontId="0" fillId="11" borderId="25" xfId="2" applyFont="1" applyFill="1" applyBorder="1" applyAlignment="1">
      <alignment horizontal="left" vertical="center"/>
    </xf>
    <xf numFmtId="0" fontId="17" fillId="4" borderId="19" xfId="0" applyFont="1" applyFill="1" applyBorder="1" applyAlignment="1">
      <alignment horizontal="left" vertical="center"/>
    </xf>
    <xf numFmtId="0" fontId="17" fillId="4" borderId="27" xfId="0" applyFont="1" applyFill="1" applyBorder="1" applyAlignment="1">
      <alignment horizontal="left" vertical="center"/>
    </xf>
    <xf numFmtId="0" fontId="17" fillId="4" borderId="32" xfId="0" applyFont="1" applyFill="1" applyBorder="1" applyAlignment="1">
      <alignment horizontal="left" vertical="center"/>
    </xf>
    <xf numFmtId="44" fontId="17" fillId="4" borderId="45" xfId="2" applyFont="1" applyFill="1" applyBorder="1" applyAlignment="1">
      <alignment horizontal="left" vertical="center" wrapText="1"/>
    </xf>
    <xf numFmtId="44" fontId="17" fillId="4" borderId="46" xfId="2" applyFont="1" applyFill="1" applyBorder="1" applyAlignment="1">
      <alignment horizontal="left" vertical="center" wrapText="1"/>
    </xf>
    <xf numFmtId="44" fontId="17" fillId="4" borderId="47" xfId="2" applyFont="1" applyFill="1" applyBorder="1" applyAlignment="1">
      <alignment horizontal="left" vertical="center" wrapText="1"/>
    </xf>
    <xf numFmtId="0" fontId="17" fillId="4" borderId="48" xfId="0" applyFont="1" applyFill="1" applyBorder="1" applyAlignment="1">
      <alignment horizontal="left" vertical="center"/>
    </xf>
    <xf numFmtId="44" fontId="17" fillId="4" borderId="49" xfId="2" applyFont="1" applyFill="1" applyBorder="1" applyAlignment="1">
      <alignment horizontal="left" vertical="center" wrapText="1"/>
    </xf>
    <xf numFmtId="44" fontId="17" fillId="4" borderId="50" xfId="2" applyFont="1" applyFill="1" applyBorder="1" applyAlignment="1">
      <alignment horizontal="left" vertical="center" wrapText="1"/>
    </xf>
    <xf numFmtId="44" fontId="17" fillId="4" borderId="51" xfId="2" applyFont="1" applyFill="1" applyBorder="1" applyAlignment="1">
      <alignment horizontal="left" vertical="center" wrapText="1"/>
    </xf>
    <xf numFmtId="0" fontId="0" fillId="4" borderId="19" xfId="0" applyFill="1" applyBorder="1" applyAlignment="1">
      <alignment horizontal="left"/>
    </xf>
    <xf numFmtId="0" fontId="0" fillId="4" borderId="27" xfId="0" applyFill="1" applyBorder="1" applyAlignment="1">
      <alignment horizontal="left"/>
    </xf>
    <xf numFmtId="0" fontId="0" fillId="4" borderId="24" xfId="0" applyFill="1" applyBorder="1" applyAlignment="1">
      <alignment horizontal="left"/>
    </xf>
    <xf numFmtId="44" fontId="11" fillId="8" borderId="0" xfId="2" applyFont="1" applyFill="1" applyAlignment="1">
      <alignment horizontal="center" wrapText="1"/>
    </xf>
    <xf numFmtId="0" fontId="15" fillId="10" borderId="12" xfId="0" applyFont="1" applyFill="1" applyBorder="1" applyAlignment="1">
      <alignment horizontal="center" vertical="center"/>
    </xf>
    <xf numFmtId="0" fontId="15" fillId="10" borderId="12" xfId="0" applyFont="1" applyFill="1" applyBorder="1" applyAlignment="1">
      <alignment horizontal="center" vertical="center" wrapText="1"/>
    </xf>
    <xf numFmtId="44" fontId="0" fillId="4" borderId="19" xfId="2" applyFont="1" applyFill="1" applyBorder="1" applyAlignment="1">
      <alignment horizontal="left" wrapText="1"/>
    </xf>
    <xf numFmtId="44" fontId="0" fillId="4" borderId="27" xfId="2" applyFont="1" applyFill="1" applyBorder="1" applyAlignment="1">
      <alignment horizontal="left" wrapText="1"/>
    </xf>
    <xf numFmtId="44" fontId="0" fillId="4" borderId="24" xfId="2" applyFont="1" applyFill="1" applyBorder="1" applyAlignment="1">
      <alignment horizontal="left" wrapText="1"/>
    </xf>
    <xf numFmtId="0" fontId="4" fillId="8" borderId="19" xfId="0" applyFont="1" applyFill="1" applyBorder="1" applyAlignment="1">
      <alignment horizontal="left" vertical="center"/>
    </xf>
    <xf numFmtId="0" fontId="4" fillId="8" borderId="27" xfId="0" applyFont="1" applyFill="1" applyBorder="1" applyAlignment="1">
      <alignment horizontal="left" vertical="center"/>
    </xf>
    <xf numFmtId="0" fontId="4" fillId="8" borderId="24" xfId="0" applyFont="1" applyFill="1" applyBorder="1" applyAlignment="1">
      <alignment horizontal="left" vertical="center"/>
    </xf>
    <xf numFmtId="0" fontId="4" fillId="11" borderId="19" xfId="0" applyFont="1" applyFill="1" applyBorder="1" applyAlignment="1">
      <alignment horizontal="left" vertical="center"/>
    </xf>
    <xf numFmtId="0" fontId="4" fillId="11" borderId="27" xfId="0" applyFont="1" applyFill="1" applyBorder="1" applyAlignment="1">
      <alignment horizontal="left" vertical="center"/>
    </xf>
    <xf numFmtId="0" fontId="4" fillId="11" borderId="24" xfId="0" applyFont="1" applyFill="1" applyBorder="1" applyAlignment="1">
      <alignment horizontal="left" vertical="center"/>
    </xf>
    <xf numFmtId="0" fontId="4" fillId="9" borderId="19" xfId="0" applyFont="1" applyFill="1" applyBorder="1" applyAlignment="1">
      <alignment horizontal="left" vertical="center"/>
    </xf>
    <xf numFmtId="0" fontId="4" fillId="9" borderId="27" xfId="0" applyFont="1" applyFill="1" applyBorder="1" applyAlignment="1">
      <alignment horizontal="left" vertical="center"/>
    </xf>
    <xf numFmtId="0" fontId="4" fillId="9" borderId="24" xfId="0" applyFont="1" applyFill="1" applyBorder="1" applyAlignment="1">
      <alignment horizontal="left" vertical="center"/>
    </xf>
    <xf numFmtId="0" fontId="0" fillId="3" borderId="14" xfId="0" applyFill="1" applyBorder="1" applyAlignment="1">
      <alignment horizontal="left" vertical="center"/>
    </xf>
    <xf numFmtId="0" fontId="0" fillId="3" borderId="15" xfId="0" applyFill="1" applyBorder="1" applyAlignment="1">
      <alignment horizontal="left" vertical="center"/>
    </xf>
    <xf numFmtId="9" fontId="4" fillId="8" borderId="20" xfId="3" applyFont="1" applyFill="1" applyBorder="1" applyAlignment="1">
      <alignment horizontal="center" vertical="center" wrapText="1"/>
    </xf>
    <xf numFmtId="9" fontId="4" fillId="8" borderId="21" xfId="3" applyFont="1" applyFill="1" applyBorder="1" applyAlignment="1">
      <alignment horizontal="center" vertical="center" wrapText="1"/>
    </xf>
    <xf numFmtId="9" fontId="4" fillId="8" borderId="22" xfId="3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left" vertical="center" wrapText="1"/>
    </xf>
    <xf numFmtId="0" fontId="3" fillId="3" borderId="0" xfId="0" applyFont="1" applyFill="1" applyAlignment="1">
      <alignment horizontal="left" vertical="center" wrapText="1"/>
    </xf>
    <xf numFmtId="9" fontId="4" fillId="8" borderId="20" xfId="0" applyNumberFormat="1" applyFont="1" applyFill="1" applyBorder="1" applyAlignment="1">
      <alignment horizontal="center" vertical="center" wrapText="1"/>
    </xf>
    <xf numFmtId="9" fontId="4" fillId="8" borderId="21" xfId="0" applyNumberFormat="1" applyFont="1" applyFill="1" applyBorder="1" applyAlignment="1">
      <alignment horizontal="center" vertical="center" wrapText="1"/>
    </xf>
    <xf numFmtId="9" fontId="4" fillId="8" borderId="22" xfId="0" applyNumberFormat="1" applyFont="1" applyFill="1" applyBorder="1" applyAlignment="1">
      <alignment horizontal="center" vertical="center" wrapText="1"/>
    </xf>
    <xf numFmtId="44" fontId="15" fillId="10" borderId="12" xfId="2" applyFont="1" applyFill="1" applyBorder="1" applyAlignment="1">
      <alignment horizontal="center" vertical="center" wrapText="1"/>
    </xf>
    <xf numFmtId="9" fontId="0" fillId="4" borderId="12" xfId="0" applyNumberFormat="1" applyFill="1" applyBorder="1" applyAlignment="1">
      <alignment horizontal="center" vertical="center"/>
    </xf>
    <xf numFmtId="0" fontId="0" fillId="3" borderId="14" xfId="0" applyFill="1" applyBorder="1" applyAlignment="1">
      <alignment horizontal="left" vertical="center" wrapText="1"/>
    </xf>
    <xf numFmtId="0" fontId="0" fillId="3" borderId="15" xfId="0" applyFill="1" applyBorder="1" applyAlignment="1">
      <alignment horizontal="left" vertical="center" wrapText="1"/>
    </xf>
    <xf numFmtId="0" fontId="0" fillId="4" borderId="20" xfId="0" applyFill="1" applyBorder="1" applyAlignment="1">
      <alignment horizontal="center" vertical="center"/>
    </xf>
    <xf numFmtId="0" fontId="0" fillId="4" borderId="22" xfId="0" applyFill="1" applyBorder="1" applyAlignment="1">
      <alignment horizontal="center" vertical="center"/>
    </xf>
    <xf numFmtId="0" fontId="16" fillId="12" borderId="20" xfId="0" applyFont="1" applyFill="1" applyBorder="1" applyAlignment="1">
      <alignment horizontal="center" vertical="center" wrapText="1"/>
    </xf>
    <xf numFmtId="0" fontId="16" fillId="12" borderId="22" xfId="0" applyFont="1" applyFill="1" applyBorder="1" applyAlignment="1">
      <alignment horizontal="center" vertical="center" wrapText="1"/>
    </xf>
    <xf numFmtId="44" fontId="0" fillId="4" borderId="20" xfId="2" applyFont="1" applyFill="1" applyBorder="1" applyAlignment="1">
      <alignment horizontal="center" vertical="center" wrapText="1"/>
    </xf>
    <xf numFmtId="44" fontId="0" fillId="4" borderId="22" xfId="2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</cellXfs>
  <cellStyles count="4">
    <cellStyle name="Moeda" xfId="2" builtinId="4"/>
    <cellStyle name="Normal" xfId="0" builtinId="0"/>
    <cellStyle name="Normal 33" xfId="1" xr:uid="{311C72F4-8BDD-472F-85F4-D6BF4AB14A80}"/>
    <cellStyle name="Porcentagem" xfId="3" builtinId="5"/>
  </cellStyles>
  <dxfs count="49">
    <dxf>
      <fill>
        <patternFill>
          <bgColor theme="0"/>
        </patternFill>
      </fill>
    </dxf>
    <dxf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1" indent="0" justifyLastLine="0" shrinkToFit="0" readingOrder="0"/>
    </dxf>
    <dxf>
      <border outline="0">
        <bottom style="thin">
          <color indexed="64"/>
        </bottom>
      </border>
    </dxf>
    <dxf>
      <alignment horizontal="center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</dxf>
    <dxf>
      <fill>
        <patternFill patternType="solid">
          <fgColor indexed="64"/>
          <bgColor theme="0" tint="-4.9989318521683403E-2"/>
        </patternFill>
      </fill>
      <alignment horizontal="center" vertical="center" textRotation="0" wrapText="0" indent="0" justifyLastLine="0" shrinkToFit="0" readingOrder="0"/>
    </dxf>
    <dxf>
      <fill>
        <patternFill patternType="solid">
          <fgColor indexed="64"/>
          <bgColor theme="0" tint="-4.9989318521683403E-2"/>
        </patternFill>
      </fill>
      <alignment horizontal="center" vertical="center" textRotation="0" wrapText="0" indent="0" justifyLastLine="0" shrinkToFit="0" readingOrder="0"/>
    </dxf>
    <dxf>
      <fill>
        <patternFill patternType="solid">
          <fgColor indexed="64"/>
          <bgColor theme="0" tint="-4.9989318521683403E-2"/>
        </patternFill>
      </fill>
      <alignment horizontal="center" vertical="center" textRotation="0" wrapText="0" indent="0" justifyLastLine="0" shrinkToFit="0" readingOrder="0"/>
    </dxf>
    <dxf>
      <numFmt numFmtId="0" formatCode="General"/>
      <fill>
        <patternFill patternType="solid">
          <fgColor indexed="64"/>
          <bgColor theme="0" tint="-4.9989318521683403E-2"/>
        </patternFill>
      </fill>
      <alignment horizontal="center" vertical="center" textRotation="0" wrapText="0" indent="0" justifyLastLine="0" shrinkToFit="0" readingOrder="0"/>
    </dxf>
    <dxf>
      <fill>
        <patternFill patternType="solid">
          <fgColor indexed="64"/>
          <bgColor theme="0" tint="-4.9989318521683403E-2"/>
        </patternFill>
      </fill>
      <alignment horizontal="center" vertical="center" textRotation="0" wrapText="0" indent="0" justifyLastLine="0" shrinkToFit="0" readingOrder="0"/>
    </dxf>
    <dxf>
      <fill>
        <patternFill patternType="solid">
          <fgColor indexed="64"/>
          <bgColor theme="0" tint="-4.9989318521683403E-2"/>
        </patternFill>
      </fill>
      <alignment horizontal="center" vertical="center" textRotation="0" wrapText="0" indent="0" justifyLastLine="0" shrinkToFit="0" readingOrder="0"/>
    </dxf>
    <dxf>
      <fill>
        <patternFill patternType="solid">
          <fgColor indexed="64"/>
          <bgColor theme="0" tint="-4.9989318521683403E-2"/>
        </patternFill>
      </fill>
      <alignment horizontal="center" vertical="center" textRotation="0" wrapText="0" indent="0" justifyLastLine="0" shrinkToFit="0" readingOrder="0"/>
    </dxf>
    <dxf>
      <numFmt numFmtId="0" formatCode="General"/>
      <fill>
        <patternFill patternType="solid">
          <fgColor indexed="64"/>
          <bgColor theme="0" tint="-4.9989318521683403E-2"/>
        </patternFill>
      </fill>
      <alignment horizontal="center" vertical="center" textRotation="0" wrapText="0" indent="0" justifyLastLine="0" shrinkToFit="0" readingOrder="0"/>
    </dxf>
    <dxf>
      <fill>
        <patternFill patternType="solid">
          <fgColor indexed="64"/>
          <bgColor theme="0" tint="-4.9989318521683403E-2"/>
        </patternFill>
      </fill>
      <alignment horizontal="center" vertical="center" textRotation="0" wrapText="0" indent="0" justifyLastLine="0" shrinkToFit="0" readingOrder="0"/>
    </dxf>
    <dxf>
      <fill>
        <patternFill patternType="solid">
          <fgColor indexed="64"/>
          <bgColor theme="0" tint="-4.9989318521683403E-2"/>
        </patternFill>
      </fill>
      <alignment horizontal="center" vertical="center" textRotation="0" wrapText="0" indent="0" justifyLastLine="0" shrinkToFit="0" readingOrder="0"/>
    </dxf>
    <dxf>
      <numFmt numFmtId="0" formatCode="General"/>
      <fill>
        <patternFill patternType="solid">
          <fgColor indexed="64"/>
          <bgColor theme="0" tint="-4.9989318521683403E-2"/>
        </patternFill>
      </fill>
      <alignment horizontal="general" vertical="center" textRotation="0" wrapText="1" indent="0" justifyLastLine="0" shrinkToFit="0" readingOrder="0"/>
    </dxf>
    <dxf>
      <numFmt numFmtId="0" formatCode="General"/>
      <fill>
        <patternFill patternType="solid">
          <fgColor indexed="64"/>
          <bgColor theme="0" tint="-4.9989318521683403E-2"/>
        </patternFill>
      </fill>
      <alignment horizontal="general" vertical="center" textRotation="0" wrapText="1" indent="0" justifyLastLine="0" shrinkToFit="0" readingOrder="0"/>
    </dxf>
    <dxf>
      <numFmt numFmtId="0" formatCode="General"/>
      <fill>
        <patternFill patternType="solid">
          <fgColor indexed="64"/>
          <bgColor theme="0" tint="-4.9989318521683403E-2"/>
        </patternFill>
      </fill>
      <alignment horizontal="general" vertical="center" textRotation="0" wrapText="1" indent="0" justifyLastLine="0" shrinkToFit="0" readingOrder="0"/>
    </dxf>
    <dxf>
      <numFmt numFmtId="0" formatCode="General"/>
      <fill>
        <patternFill patternType="solid">
          <fgColor indexed="64"/>
          <bgColor theme="0" tint="-4.9989318521683403E-2"/>
        </patternFill>
      </fill>
      <alignment horizontal="general" vertical="center" textRotation="0" wrapText="1" indent="0" justifyLastLine="0" shrinkToFit="0" readingOrder="0"/>
    </dxf>
    <dxf>
      <fill>
        <patternFill patternType="solid">
          <fgColor indexed="64"/>
          <bgColor theme="0" tint="-4.9989318521683403E-2"/>
        </patternFill>
      </fill>
      <alignment horizontal="general" vertical="center" textRotation="0" wrapText="1" indent="0" justifyLastLine="0" shrinkToFit="0" readingOrder="0"/>
    </dxf>
    <dxf>
      <fill>
        <patternFill patternType="solid">
          <fgColor indexed="64"/>
          <bgColor theme="0" tint="-4.9989318521683403E-2"/>
        </patternFill>
      </fill>
      <alignment horizontal="general" vertical="center" textRotation="0" wrapText="1" indent="0" justifyLastLine="0" shrinkToFit="0" readingOrder="0"/>
    </dxf>
    <dxf>
      <fill>
        <patternFill patternType="solid">
          <fgColor indexed="64"/>
          <bgColor theme="0" tint="-4.9989318521683403E-2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theme="0"/>
        </left>
        <right/>
        <top/>
        <bottom/>
      </border>
    </dxf>
    <dxf>
      <fill>
        <patternFill patternType="solid">
          <fgColor indexed="64"/>
          <bgColor theme="0" tint="-4.9989318521683403E-2"/>
        </patternFill>
      </fill>
      <alignment vertical="center" textRotation="0" wrapText="1" indent="0" justifyLastLine="0" shrinkToFit="0" readingOrder="0"/>
      <border outline="0">
        <left style="thin">
          <color theme="0"/>
        </left>
      </border>
    </dxf>
    <dxf>
      <numFmt numFmtId="0" formatCode="General"/>
      <fill>
        <patternFill patternType="solid">
          <fgColor indexed="64"/>
          <bgColor theme="0" tint="-4.9989318521683403E-2"/>
        </patternFill>
      </fill>
      <alignment horizontal="center" vertical="center" textRotation="0" wrapText="1" indent="0" justifyLastLine="0" shrinkToFit="0" readingOrder="0"/>
    </dxf>
    <dxf>
      <numFmt numFmtId="0" formatCode="General"/>
      <fill>
        <patternFill patternType="solid">
          <fgColor indexed="64"/>
          <bgColor theme="0" tint="-4.9989318521683403E-2"/>
        </patternFill>
      </fill>
      <alignment horizontal="center" vertical="center" textRotation="0" wrapText="1" indent="0" justifyLastLine="0" shrinkToFit="0" readingOrder="0"/>
    </dxf>
    <dxf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 style="thin">
          <color theme="0"/>
        </right>
        <top/>
        <bottom/>
      </border>
    </dxf>
    <dxf>
      <fill>
        <patternFill patternType="solid">
          <fgColor indexed="64"/>
          <bgColor theme="0" tint="-4.9989318521683403E-2"/>
        </patternFill>
      </fill>
      <alignment vertical="center" textRotation="0" indent="0" justifyLastLine="0" shrinkToFit="0" readingOrder="0"/>
      <border outline="0">
        <right style="thin">
          <color theme="0"/>
        </right>
      </border>
    </dxf>
    <dxf>
      <fill>
        <patternFill patternType="solid">
          <fgColor indexed="64"/>
          <bgColor theme="0" tint="-4.9989318521683403E-2"/>
        </patternFill>
      </fill>
      <alignment horizontal="center" vertical="center" textRotation="0" wrapText="0" indent="0" justifyLastLine="0" shrinkToFit="0" readingOrder="0"/>
    </dxf>
    <dxf>
      <fill>
        <patternFill patternType="solid">
          <fgColor indexed="64"/>
          <bgColor theme="0" tint="-4.9989318521683403E-2"/>
        </patternFill>
      </fill>
      <alignment horizontal="center" vertical="center" textRotation="0" wrapText="0" indent="0" justifyLastLine="0" shrinkToFit="0" readingOrder="0"/>
    </dxf>
    <dxf>
      <fill>
        <patternFill patternType="solid">
          <fgColor indexed="64"/>
          <bgColor theme="0" tint="-4.9989318521683403E-2"/>
        </patternFill>
      </fill>
      <alignment horizontal="center" vertical="center" textRotation="0" wrapText="0" indent="0" justifyLastLine="0" shrinkToFit="0" readingOrder="0"/>
    </dxf>
    <dxf>
      <fill>
        <patternFill patternType="solid">
          <fgColor indexed="64"/>
          <bgColor theme="0" tint="-4.9989318521683403E-2"/>
        </patternFill>
      </fill>
      <alignment horizontal="center" vertical="center" textRotation="0" wrapText="0" indent="0" justifyLastLine="0" shrinkToFit="0" readingOrder="0"/>
    </dxf>
    <dxf>
      <fill>
        <patternFill patternType="solid">
          <fgColor indexed="64"/>
          <bgColor theme="0" tint="-4.9989318521683403E-2"/>
        </patternFill>
      </fill>
      <alignment horizontal="center" vertical="center" textRotation="0" wrapText="0" indent="0" justifyLastLine="0" shrinkToFit="0" readingOrder="0"/>
    </dxf>
    <dxf>
      <fill>
        <patternFill patternType="solid">
          <fgColor indexed="64"/>
          <bgColor theme="0" tint="-4.9989318521683403E-2"/>
        </patternFill>
      </fill>
      <alignment horizontal="center" vertical="center" textRotation="0" indent="0" justifyLastLine="0" shrinkToFit="0" readingOrder="0"/>
    </dxf>
    <dxf>
      <border outline="0">
        <top style="thin">
          <color rgb="FF000000"/>
        </top>
      </border>
    </dxf>
    <dxf>
      <border outline="0">
        <bottom style="medium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4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>
          <bgColor theme="4"/>
        </patternFill>
      </fill>
    </dxf>
    <dxf>
      <border>
        <left style="thin">
          <color theme="0"/>
        </left>
        <right style="thin">
          <color theme="0"/>
        </right>
        <top style="thin">
          <color theme="0"/>
        </top>
        <bottom/>
        <vertical style="thin">
          <color theme="0"/>
        </vertical>
        <horizontal style="thin">
          <color theme="0"/>
        </horizontal>
      </border>
    </dxf>
    <dxf>
      <font>
        <color theme="0"/>
      </font>
      <fill>
        <patternFill>
          <bgColor theme="4" tint="-0.24994659260841701"/>
        </patternFill>
      </fill>
    </dxf>
    <dxf>
      <fill>
        <patternFill>
          <fgColor theme="0" tint="-4.9989318521683403E-2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 style="thin">
          <color theme="0"/>
        </vertical>
        <horizontal style="thin">
          <color theme="0"/>
        </horizontal>
      </border>
    </dxf>
  </dxfs>
  <tableStyles count="2" defaultTableStyle="TableStyleMedium2" defaultPivotStyle="PivotStyleLight16">
    <tableStyle name="Estilo de Tabela 1" pivot="0" count="2" xr9:uid="{4FB1D267-9D47-4F91-A826-96411456EF49}">
      <tableStyleElement type="wholeTable" dxfId="48"/>
      <tableStyleElement type="headerRow" dxfId="47"/>
    </tableStyle>
    <tableStyle name="Gabi" pivot="0" count="3" xr9:uid="{8BFF8650-1E3E-420F-BBFF-B0F7CE635DA6}">
      <tableStyleElement type="wholeTable" dxfId="46"/>
      <tableStyleElement type="firstColumn" dxfId="45"/>
      <tableStyleElement type="firstColumnStripe" size="2"/>
    </tableStyle>
  </tableStyles>
  <colors>
    <mruColors>
      <color rgb="FFFFA7A7"/>
      <color rgb="FFFF7C80"/>
      <color rgb="FFFF9999"/>
      <color rgb="FFD8BEE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796320DE-0C7E-4681-BBF2-605FFEC65B2E}" name="Tabela35" displayName="Tabela35" ref="A6:N8" totalsRowShown="0" headerRowDxfId="44" headerRowBorderDxfId="43" tableBorderDxfId="42">
  <autoFilter ref="A6:N8" xr:uid="{9C0587C2-415B-4040-BF5D-61EF6ED494B6}"/>
  <sortState xmlns:xlrd2="http://schemas.microsoft.com/office/spreadsheetml/2017/richdata2" ref="A7:N8">
    <sortCondition ref="D6:D8"/>
  </sortState>
  <tableColumns count="14">
    <tableColumn id="1" xr3:uid="{F2F827C2-FC99-4C1D-9144-E822849A5F9E}" name="OS" dataDxfId="41" totalsRowDxfId="40"/>
    <tableColumn id="12" xr3:uid="{31783DDD-FB88-4F9D-9A47-57EBAD95D55F}" name="AP/ Nº CONTRATO" dataDxfId="39" totalsRowDxfId="38"/>
    <tableColumn id="13" xr3:uid="{DA5B45ED-5484-4683-989B-0F60E6388A5A}" name="UNIDADE" dataDxfId="37" totalsRowDxfId="36"/>
    <tableColumn id="2" xr3:uid="{54670178-B722-460B-8B03-D9B09E603638}" name="GRUPO DE EQUIPAMENTOS" dataDxfId="35" totalsRowDxfId="34"/>
    <tableColumn id="11" xr3:uid="{0E08FA19-E44B-4BE6-813A-5126F81E307F}" name="RESPONSÁVEIS" dataDxfId="33" totalsRowDxfId="32"/>
    <tableColumn id="3" xr3:uid="{2FEB0A61-3A7A-4EA4-BB3C-2AE3319D4362}" name="AÇÃO" dataDxfId="31" totalsRowDxfId="30"/>
    <tableColumn id="5" xr3:uid="{1A6B6CFF-9DA2-4084-BD5A-2456D5D10D9A}" name="RISCO" dataDxfId="29" totalsRowDxfId="28"/>
    <tableColumn id="6" xr3:uid="{4041557D-2523-46FF-AB73-D21532F5CB42}" name="DANO" dataDxfId="27" totalsRowDxfId="26">
      <calculatedColumnFormula>VLOOKUP(G7,#REF!,5,0)</calculatedColumnFormula>
    </tableColumn>
    <tableColumn id="14" xr3:uid="{DCF76F81-74C0-4EC0-BB98-5B9FC46614DE}" name="EQUIPAMENTO" dataDxfId="25" totalsRowDxfId="24"/>
    <tableColumn id="7" xr3:uid="{C46401AA-85D1-4A21-AD58-18C7423ED52A}" name="1º atendimento (HORAS)" dataDxfId="23" totalsRowDxfId="22">
      <calculatedColumnFormula>VLOOKUP(A7,#REF!,25,0)</calculatedColumnFormula>
    </tableColumn>
    <tableColumn id="15" xr3:uid="{FA4BC2DE-023C-408F-8BBF-F0BC47678C33}" name="1º atendimento (HORAS)2" dataDxfId="21" totalsRowDxfId="20">
      <calculatedColumnFormula>IF(Tabela35[[#This Row],[1º atendimento (HORAS)]]&lt;&gt;"",IF(Tabela35[[#This Row],[1º atendimento (HORAS)]]&lt;=24,1,0),0)</calculatedColumnFormula>
    </tableColumn>
    <tableColumn id="8" xr3:uid="{91F26B80-681C-4AEE-8436-308B622A3144}" name="Resolução (DIAS)" dataDxfId="19" totalsRowDxfId="18">
      <calculatedColumnFormula>VLOOKUP(#REF!,#REF!,26,0)</calculatedColumnFormula>
    </tableColumn>
    <tableColumn id="16" xr3:uid="{5E8935B2-F86F-40BF-A809-332EF8DCB44C}" name="Resolução (DIAS)2" dataDxfId="17" totalsRowDxfId="16">
      <calculatedColumnFormula>IF(Tabela35[[#This Row],[BACKUP]]="SIM",1,IF(Tabela35[[#This Row],[Resolução (DIAS)]]&lt;=5,1,0))</calculatedColumnFormula>
    </tableColumn>
    <tableColumn id="4" xr3:uid="{7B96C82C-5F1D-4274-9457-0ED2509BCE2C}" name="BACKUP" dataDxfId="15" totalsRowDxfId="14"/>
  </tableColumns>
  <tableStyleInfo name="Estilo de Tabela 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1000000}" name="Tabela1" displayName="Tabela1" ref="A3:H29" totalsRowShown="0" headerRowDxfId="13" dataDxfId="11" headerRowBorderDxfId="12" tableBorderDxfId="10" totalsRowBorderDxfId="9">
  <autoFilter ref="A3:H29" xr:uid="{00000000-0009-0000-0100-000001000000}"/>
  <tableColumns count="8">
    <tableColumn id="1" xr3:uid="{00000000-0010-0000-0100-000001000000}" name="Coluna1" dataDxfId="8"/>
    <tableColumn id="2" xr3:uid="{00000000-0010-0000-0100-000002000000}" name="Coluna2" dataDxfId="7"/>
    <tableColumn id="3" xr3:uid="{00000000-0010-0000-0100-000003000000}" name="Coluna3" dataDxfId="6"/>
    <tableColumn id="4" xr3:uid="{00000000-0010-0000-0100-000004000000}" name="Coluna4" dataDxfId="5"/>
    <tableColumn id="5" xr3:uid="{00000000-0010-0000-0100-000005000000}" name="Coluna5" dataDxfId="4"/>
    <tableColumn id="6" xr3:uid="{00000000-0010-0000-0100-000006000000}" name="Coluna6" dataDxfId="3"/>
    <tableColumn id="7" xr3:uid="{00000000-0010-0000-0100-000007000000}" name="Coluna7" dataDxfId="2"/>
    <tableColumn id="8" xr3:uid="{00000000-0010-0000-0100-000008000000}" name="Coluna8" dataDxfId="1"/>
  </tableColumns>
  <tableStyleInfo name="TableStyleLight15" showFirstColumn="0" showLastColumn="0" showRowStripes="1" showColumnStripes="0"/>
</table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919ACD-A043-4AC4-A286-58115D68654D}">
  <sheetPr>
    <pageSetUpPr fitToPage="1"/>
  </sheetPr>
  <dimension ref="A2:E21"/>
  <sheetViews>
    <sheetView showGridLines="0" workbookViewId="0">
      <selection activeCell="A7" sqref="A7:E7"/>
    </sheetView>
  </sheetViews>
  <sheetFormatPr defaultRowHeight="15" x14ac:dyDescent="0.25"/>
  <cols>
    <col min="1" max="1" width="8" bestFit="1" customWidth="1"/>
    <col min="2" max="2" width="52.140625" customWidth="1"/>
    <col min="3" max="3" width="21.7109375" customWidth="1"/>
    <col min="4" max="6" width="21.5703125" customWidth="1"/>
    <col min="7" max="7" width="22.85546875" customWidth="1"/>
    <col min="8" max="8" width="24.140625" customWidth="1"/>
    <col min="9" max="9" width="27.7109375" customWidth="1"/>
  </cols>
  <sheetData>
    <row r="2" spans="1:5" ht="21" customHeight="1" x14ac:dyDescent="0.25">
      <c r="A2" s="94" t="s">
        <v>236</v>
      </c>
      <c r="B2" s="95"/>
      <c r="C2" s="95"/>
      <c r="D2" s="95"/>
      <c r="E2" s="96"/>
    </row>
    <row r="3" spans="1:5" ht="21" customHeight="1" x14ac:dyDescent="0.25">
      <c r="A3" s="97" t="s">
        <v>248</v>
      </c>
      <c r="B3" s="98"/>
      <c r="C3" s="98"/>
      <c r="D3" s="98"/>
      <c r="E3" s="99"/>
    </row>
    <row r="4" spans="1:5" x14ac:dyDescent="0.25">
      <c r="A4" s="100" t="s">
        <v>234</v>
      </c>
      <c r="B4" s="101"/>
      <c r="C4" s="101"/>
      <c r="D4" s="101"/>
      <c r="E4" s="102"/>
    </row>
    <row r="5" spans="1:5" ht="60" x14ac:dyDescent="0.25">
      <c r="A5" s="74" t="s">
        <v>245</v>
      </c>
      <c r="B5" s="47" t="s">
        <v>246</v>
      </c>
      <c r="C5" s="47" t="s">
        <v>219</v>
      </c>
      <c r="D5" s="48" t="s">
        <v>243</v>
      </c>
      <c r="E5" s="75" t="s">
        <v>247</v>
      </c>
    </row>
    <row r="6" spans="1:5" ht="15.75" thickBot="1" x14ac:dyDescent="0.3">
      <c r="A6" s="73">
        <v>1</v>
      </c>
      <c r="B6" s="31" t="s">
        <v>244</v>
      </c>
      <c r="C6" s="72">
        <v>35</v>
      </c>
      <c r="D6" s="41">
        <v>800</v>
      </c>
      <c r="E6" s="76">
        <f t="shared" ref="E6" si="0">D6*C6</f>
        <v>28000</v>
      </c>
    </row>
    <row r="7" spans="1:5" x14ac:dyDescent="0.25">
      <c r="A7" s="100" t="s">
        <v>235</v>
      </c>
      <c r="B7" s="101"/>
      <c r="C7" s="101"/>
      <c r="D7" s="101"/>
      <c r="E7" s="102"/>
    </row>
    <row r="8" spans="1:5" ht="60" x14ac:dyDescent="0.25">
      <c r="A8" s="74" t="s">
        <v>245</v>
      </c>
      <c r="B8" s="47" t="s">
        <v>246</v>
      </c>
      <c r="C8" s="47" t="s">
        <v>219</v>
      </c>
      <c r="D8" s="48" t="s">
        <v>243</v>
      </c>
      <c r="E8" s="75" t="s">
        <v>247</v>
      </c>
    </row>
    <row r="9" spans="1:5" ht="15.75" thickBot="1" x14ac:dyDescent="0.3">
      <c r="A9" s="73">
        <v>1</v>
      </c>
      <c r="B9" s="31" t="s">
        <v>244</v>
      </c>
      <c r="C9" s="72">
        <v>35</v>
      </c>
      <c r="D9" s="41">
        <v>700</v>
      </c>
      <c r="E9" s="76">
        <f>C9*D9</f>
        <v>24500</v>
      </c>
    </row>
    <row r="11" spans="1:5" x14ac:dyDescent="0.25">
      <c r="A11" s="87" t="s">
        <v>252</v>
      </c>
      <c r="B11" s="88"/>
      <c r="C11" s="88"/>
      <c r="D11" s="88"/>
      <c r="E11" s="77">
        <f>SUM(E9,E6)</f>
        <v>52500</v>
      </c>
    </row>
    <row r="12" spans="1:5" x14ac:dyDescent="0.25">
      <c r="A12" s="89" t="s">
        <v>251</v>
      </c>
      <c r="B12" s="90"/>
      <c r="C12" s="90"/>
      <c r="D12" s="90"/>
      <c r="E12" s="91"/>
    </row>
    <row r="13" spans="1:5" x14ac:dyDescent="0.25">
      <c r="A13" s="78">
        <v>1</v>
      </c>
      <c r="B13" s="85" t="s">
        <v>266</v>
      </c>
      <c r="C13" s="85"/>
      <c r="D13" s="85"/>
      <c r="E13" s="86"/>
    </row>
    <row r="14" spans="1:5" ht="24.75" customHeight="1" x14ac:dyDescent="0.25">
      <c r="A14" s="78">
        <v>2</v>
      </c>
      <c r="B14" s="92" t="s">
        <v>253</v>
      </c>
      <c r="C14" s="92"/>
      <c r="D14" s="92"/>
      <c r="E14" s="93"/>
    </row>
    <row r="15" spans="1:5" ht="33.75" customHeight="1" x14ac:dyDescent="0.25">
      <c r="A15" s="79">
        <v>3</v>
      </c>
      <c r="B15" s="83" t="s">
        <v>265</v>
      </c>
      <c r="C15" s="83"/>
      <c r="D15" s="83"/>
      <c r="E15" s="84"/>
    </row>
    <row r="21" ht="15" customHeight="1" x14ac:dyDescent="0.25"/>
  </sheetData>
  <mergeCells count="9">
    <mergeCell ref="A2:E2"/>
    <mergeCell ref="A3:E3"/>
    <mergeCell ref="A4:E4"/>
    <mergeCell ref="A7:E7"/>
    <mergeCell ref="B15:E15"/>
    <mergeCell ref="B13:E13"/>
    <mergeCell ref="A11:D11"/>
    <mergeCell ref="A12:E12"/>
    <mergeCell ref="B14:E14"/>
  </mergeCells>
  <pageMargins left="0.7" right="0.7" top="0.75" bottom="0.75" header="0.3" footer="0.3"/>
  <pageSetup paperSize="9" scale="9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29"/>
  <sheetViews>
    <sheetView showGridLines="0" zoomScaleNormal="100" workbookViewId="0">
      <selection activeCell="A30" sqref="A30"/>
    </sheetView>
  </sheetViews>
  <sheetFormatPr defaultColWidth="9.140625" defaultRowHeight="15" x14ac:dyDescent="0.25"/>
  <cols>
    <col min="1" max="1" width="6.42578125" style="1" customWidth="1"/>
    <col min="2" max="2" width="69.140625" style="11" bestFit="1" customWidth="1"/>
    <col min="3" max="7" width="10.7109375" style="1" customWidth="1"/>
    <col min="8" max="8" width="60.85546875" style="11" bestFit="1" customWidth="1"/>
    <col min="9" max="16384" width="9.140625" style="6"/>
  </cols>
  <sheetData>
    <row r="1" spans="1:8" ht="22.5" customHeight="1" x14ac:dyDescent="0.25">
      <c r="A1" s="160" t="s">
        <v>0</v>
      </c>
      <c r="B1" s="161"/>
      <c r="C1" s="157" t="s">
        <v>7</v>
      </c>
      <c r="D1" s="158"/>
      <c r="E1" s="158"/>
      <c r="F1" s="158"/>
      <c r="G1" s="159"/>
      <c r="H1" s="155" t="s">
        <v>6</v>
      </c>
    </row>
    <row r="2" spans="1:8" ht="30" x14ac:dyDescent="0.25">
      <c r="A2" s="162"/>
      <c r="B2" s="163"/>
      <c r="C2" s="2" t="s">
        <v>1</v>
      </c>
      <c r="D2" s="2" t="s">
        <v>2</v>
      </c>
      <c r="E2" s="2" t="s">
        <v>3</v>
      </c>
      <c r="F2" s="2" t="s">
        <v>4</v>
      </c>
      <c r="G2" s="2" t="s">
        <v>5</v>
      </c>
      <c r="H2" s="156"/>
    </row>
    <row r="3" spans="1:8" ht="30" hidden="1" x14ac:dyDescent="0.25">
      <c r="A3" s="7" t="s">
        <v>8</v>
      </c>
      <c r="B3" s="8" t="s">
        <v>9</v>
      </c>
      <c r="C3" s="3" t="s">
        <v>10</v>
      </c>
      <c r="D3" s="3" t="s">
        <v>11</v>
      </c>
      <c r="E3" s="3" t="s">
        <v>12</v>
      </c>
      <c r="F3" s="3" t="s">
        <v>13</v>
      </c>
      <c r="G3" s="3" t="s">
        <v>14</v>
      </c>
      <c r="H3" s="9" t="s">
        <v>15</v>
      </c>
    </row>
    <row r="4" spans="1:8" s="12" customFormat="1" ht="30" x14ac:dyDescent="0.25">
      <c r="A4" s="4">
        <v>1</v>
      </c>
      <c r="B4" s="10" t="s">
        <v>31</v>
      </c>
      <c r="C4" s="4" t="s">
        <v>16</v>
      </c>
      <c r="D4" s="4" t="s">
        <v>16</v>
      </c>
      <c r="E4" s="4" t="s">
        <v>16</v>
      </c>
      <c r="F4" s="4"/>
      <c r="G4" s="4"/>
      <c r="H4" s="8" t="s">
        <v>32</v>
      </c>
    </row>
    <row r="5" spans="1:8" s="12" customFormat="1" ht="30" x14ac:dyDescent="0.25">
      <c r="A5" s="4">
        <v>2</v>
      </c>
      <c r="B5" s="10" t="s">
        <v>22</v>
      </c>
      <c r="C5" s="4" t="s">
        <v>16</v>
      </c>
      <c r="D5" s="4"/>
      <c r="E5" s="4"/>
      <c r="F5" s="4"/>
      <c r="G5" s="4"/>
      <c r="H5" s="8" t="s">
        <v>32</v>
      </c>
    </row>
    <row r="6" spans="1:8" s="12" customFormat="1" ht="27" customHeight="1" x14ac:dyDescent="0.25">
      <c r="A6" s="4">
        <v>3</v>
      </c>
      <c r="B6" s="10" t="s">
        <v>34</v>
      </c>
      <c r="C6" s="4" t="s">
        <v>16</v>
      </c>
      <c r="D6" s="4"/>
      <c r="E6" s="4"/>
      <c r="F6" s="4"/>
      <c r="G6" s="4"/>
      <c r="H6" s="8" t="s">
        <v>32</v>
      </c>
    </row>
    <row r="7" spans="1:8" ht="30" x14ac:dyDescent="0.25">
      <c r="A7" s="4">
        <v>4</v>
      </c>
      <c r="B7" s="10" t="s">
        <v>20</v>
      </c>
      <c r="C7" s="4" t="s">
        <v>16</v>
      </c>
      <c r="D7" s="4" t="s">
        <v>16</v>
      </c>
      <c r="E7" s="5"/>
      <c r="F7" s="4"/>
      <c r="G7" s="4"/>
      <c r="H7" s="8" t="s">
        <v>33</v>
      </c>
    </row>
    <row r="8" spans="1:8" s="12" customFormat="1" ht="30" x14ac:dyDescent="0.25">
      <c r="A8" s="4">
        <v>5</v>
      </c>
      <c r="B8" s="10" t="s">
        <v>21</v>
      </c>
      <c r="C8" s="4" t="s">
        <v>16</v>
      </c>
      <c r="D8" s="4" t="s">
        <v>16</v>
      </c>
      <c r="E8" s="4"/>
      <c r="F8" s="4"/>
      <c r="G8" s="4"/>
      <c r="H8" s="8" t="s">
        <v>32</v>
      </c>
    </row>
    <row r="9" spans="1:8" ht="30" customHeight="1" x14ac:dyDescent="0.25">
      <c r="A9" s="4">
        <v>6</v>
      </c>
      <c r="B9" s="10" t="s">
        <v>25</v>
      </c>
      <c r="C9" s="4" t="s">
        <v>16</v>
      </c>
      <c r="D9" s="4"/>
      <c r="E9" s="4"/>
      <c r="F9" s="4"/>
      <c r="G9" s="4"/>
      <c r="H9" s="10" t="s">
        <v>27</v>
      </c>
    </row>
    <row r="10" spans="1:8" ht="30" customHeight="1" x14ac:dyDescent="0.25">
      <c r="A10" s="4">
        <v>7</v>
      </c>
      <c r="B10" s="10" t="s">
        <v>37</v>
      </c>
      <c r="C10" s="4" t="s">
        <v>16</v>
      </c>
      <c r="D10" s="4" t="s">
        <v>16</v>
      </c>
      <c r="E10" s="4"/>
      <c r="F10" s="4"/>
      <c r="G10" s="4"/>
      <c r="H10" s="10" t="s">
        <v>44</v>
      </c>
    </row>
    <row r="11" spans="1:8" ht="30" customHeight="1" x14ac:dyDescent="0.25">
      <c r="A11" s="4">
        <v>8</v>
      </c>
      <c r="B11" s="10" t="s">
        <v>47</v>
      </c>
      <c r="C11" s="4"/>
      <c r="D11" s="4" t="s">
        <v>16</v>
      </c>
      <c r="E11" s="4"/>
      <c r="F11" s="4"/>
      <c r="G11" s="4"/>
      <c r="H11" s="10"/>
    </row>
    <row r="12" spans="1:8" ht="30" customHeight="1" x14ac:dyDescent="0.25">
      <c r="A12" s="4">
        <v>9</v>
      </c>
      <c r="B12" s="10" t="s">
        <v>46</v>
      </c>
      <c r="C12" s="4"/>
      <c r="D12" s="4" t="s">
        <v>16</v>
      </c>
      <c r="E12" s="4" t="s">
        <v>16</v>
      </c>
      <c r="F12" s="4"/>
      <c r="G12" s="4"/>
      <c r="H12" s="10" t="s">
        <v>44</v>
      </c>
    </row>
    <row r="13" spans="1:8" ht="30" customHeight="1" x14ac:dyDescent="0.25">
      <c r="A13" s="4">
        <v>10</v>
      </c>
      <c r="B13" s="10" t="s">
        <v>26</v>
      </c>
      <c r="C13" s="4" t="s">
        <v>16</v>
      </c>
      <c r="D13" s="4" t="s">
        <v>16</v>
      </c>
      <c r="E13" s="4"/>
      <c r="F13" s="4"/>
      <c r="G13" s="4"/>
      <c r="H13" s="10" t="s">
        <v>24</v>
      </c>
    </row>
    <row r="14" spans="1:8" ht="30" customHeight="1" x14ac:dyDescent="0.25">
      <c r="A14" s="4">
        <v>11</v>
      </c>
      <c r="B14" s="10" t="s">
        <v>28</v>
      </c>
      <c r="C14" s="4" t="s">
        <v>16</v>
      </c>
      <c r="D14" s="4" t="s">
        <v>16</v>
      </c>
      <c r="E14" s="4"/>
      <c r="F14" s="4"/>
      <c r="G14" s="4"/>
      <c r="H14" s="10" t="s">
        <v>44</v>
      </c>
    </row>
    <row r="15" spans="1:8" ht="30" customHeight="1" x14ac:dyDescent="0.25">
      <c r="A15" s="4">
        <v>12</v>
      </c>
      <c r="B15" s="10" t="s">
        <v>17</v>
      </c>
      <c r="C15" s="4" t="s">
        <v>16</v>
      </c>
      <c r="D15" s="4" t="s">
        <v>16</v>
      </c>
      <c r="E15" s="4" t="s">
        <v>16</v>
      </c>
      <c r="F15" s="4"/>
      <c r="G15" s="4"/>
      <c r="H15" s="10" t="s">
        <v>35</v>
      </c>
    </row>
    <row r="16" spans="1:8" ht="30" customHeight="1" x14ac:dyDescent="0.25">
      <c r="A16" s="4">
        <v>13</v>
      </c>
      <c r="B16" s="10" t="s">
        <v>18</v>
      </c>
      <c r="C16" s="4" t="s">
        <v>16</v>
      </c>
      <c r="D16" s="4" t="s">
        <v>16</v>
      </c>
      <c r="E16" s="4" t="s">
        <v>16</v>
      </c>
      <c r="F16" s="4"/>
      <c r="G16" s="4"/>
      <c r="H16" s="10" t="s">
        <v>36</v>
      </c>
    </row>
    <row r="17" spans="1:8" ht="30" customHeight="1" x14ac:dyDescent="0.25">
      <c r="A17" s="4">
        <v>14</v>
      </c>
      <c r="B17" s="10" t="s">
        <v>30</v>
      </c>
      <c r="C17" s="4"/>
      <c r="D17" s="4" t="s">
        <v>16</v>
      </c>
      <c r="E17" s="4" t="s">
        <v>16</v>
      </c>
      <c r="F17" s="4"/>
      <c r="G17" s="4"/>
      <c r="H17" s="10" t="s">
        <v>29</v>
      </c>
    </row>
    <row r="18" spans="1:8" ht="30" customHeight="1" x14ac:dyDescent="0.25">
      <c r="A18" s="4">
        <v>15</v>
      </c>
      <c r="B18" s="10" t="s">
        <v>19</v>
      </c>
      <c r="C18" s="4" t="s">
        <v>16</v>
      </c>
      <c r="D18" s="4"/>
      <c r="E18" s="4"/>
      <c r="F18" s="4"/>
      <c r="G18" s="4"/>
      <c r="H18" s="10" t="s">
        <v>32</v>
      </c>
    </row>
    <row r="19" spans="1:8" ht="30" customHeight="1" x14ac:dyDescent="0.25">
      <c r="A19" s="4">
        <v>16</v>
      </c>
      <c r="B19" s="10" t="s">
        <v>23</v>
      </c>
      <c r="C19" s="4"/>
      <c r="D19" s="4" t="s">
        <v>16</v>
      </c>
      <c r="E19" s="4" t="s">
        <v>16</v>
      </c>
      <c r="F19" s="4" t="s">
        <v>16</v>
      </c>
      <c r="G19" s="4" t="s">
        <v>16</v>
      </c>
      <c r="H19" s="10" t="s">
        <v>32</v>
      </c>
    </row>
    <row r="20" spans="1:8" ht="30" customHeight="1" x14ac:dyDescent="0.25">
      <c r="A20" s="4">
        <v>17</v>
      </c>
      <c r="B20" s="10" t="s">
        <v>38</v>
      </c>
      <c r="C20" s="4" t="s">
        <v>16</v>
      </c>
      <c r="D20" s="4" t="s">
        <v>16</v>
      </c>
      <c r="E20" s="4" t="s">
        <v>16</v>
      </c>
      <c r="F20" s="4"/>
      <c r="G20" s="4"/>
      <c r="H20" s="10" t="s">
        <v>32</v>
      </c>
    </row>
    <row r="21" spans="1:8" ht="30" customHeight="1" x14ac:dyDescent="0.25">
      <c r="A21" s="4">
        <v>18</v>
      </c>
      <c r="B21" s="10" t="s">
        <v>40</v>
      </c>
      <c r="C21" s="4" t="s">
        <v>16</v>
      </c>
      <c r="D21" s="4"/>
      <c r="E21" s="4"/>
      <c r="F21" s="4"/>
      <c r="G21" s="4"/>
      <c r="H21" s="10" t="s">
        <v>32</v>
      </c>
    </row>
    <row r="22" spans="1:8" ht="30" customHeight="1" x14ac:dyDescent="0.25">
      <c r="A22" s="4">
        <v>19</v>
      </c>
      <c r="B22" s="10" t="s">
        <v>39</v>
      </c>
      <c r="C22" s="4"/>
      <c r="D22" s="4" t="s">
        <v>16</v>
      </c>
      <c r="E22" s="4" t="s">
        <v>16</v>
      </c>
      <c r="F22" s="4" t="s">
        <v>16</v>
      </c>
      <c r="G22" s="4"/>
      <c r="H22" s="10" t="s">
        <v>32</v>
      </c>
    </row>
    <row r="23" spans="1:8" ht="30" customHeight="1" x14ac:dyDescent="0.25">
      <c r="A23" s="4">
        <v>20</v>
      </c>
      <c r="B23" s="10" t="s">
        <v>41</v>
      </c>
      <c r="C23" s="4" t="s">
        <v>16</v>
      </c>
      <c r="D23" s="4" t="s">
        <v>16</v>
      </c>
      <c r="E23" s="4"/>
      <c r="F23" s="4"/>
      <c r="G23" s="4"/>
      <c r="H23" s="10" t="s">
        <v>43</v>
      </c>
    </row>
    <row r="24" spans="1:8" ht="30" customHeight="1" x14ac:dyDescent="0.25">
      <c r="A24" s="4">
        <v>21</v>
      </c>
      <c r="B24" s="10" t="s">
        <v>45</v>
      </c>
      <c r="C24" s="4" t="s">
        <v>16</v>
      </c>
      <c r="D24" s="4" t="s">
        <v>16</v>
      </c>
      <c r="E24" s="4"/>
      <c r="F24" s="4"/>
      <c r="G24" s="4"/>
      <c r="H24" s="10" t="s">
        <v>43</v>
      </c>
    </row>
    <row r="25" spans="1:8" ht="30" customHeight="1" x14ac:dyDescent="0.25">
      <c r="A25" s="4">
        <v>22</v>
      </c>
      <c r="B25" s="10" t="s">
        <v>42</v>
      </c>
      <c r="C25" s="4" t="s">
        <v>16</v>
      </c>
      <c r="D25" s="4" t="s">
        <v>16</v>
      </c>
      <c r="E25" s="4"/>
      <c r="F25" s="4"/>
      <c r="G25" s="4"/>
      <c r="H25" s="10" t="s">
        <v>43</v>
      </c>
    </row>
    <row r="26" spans="1:8" ht="30" customHeight="1" x14ac:dyDescent="0.25">
      <c r="A26" s="4">
        <v>23</v>
      </c>
      <c r="B26" s="10" t="s">
        <v>49</v>
      </c>
      <c r="C26" s="4" t="s">
        <v>16</v>
      </c>
      <c r="D26" s="4" t="s">
        <v>16</v>
      </c>
      <c r="E26" s="4"/>
      <c r="F26" s="4"/>
      <c r="G26" s="4"/>
      <c r="H26" s="10" t="s">
        <v>43</v>
      </c>
    </row>
    <row r="27" spans="1:8" ht="30" customHeight="1" x14ac:dyDescent="0.25">
      <c r="A27" s="4">
        <v>24</v>
      </c>
      <c r="B27" s="10" t="s">
        <v>50</v>
      </c>
      <c r="C27" s="4" t="s">
        <v>16</v>
      </c>
      <c r="D27" s="4" t="s">
        <v>16</v>
      </c>
      <c r="E27" s="4"/>
      <c r="F27" s="4"/>
      <c r="G27" s="4"/>
      <c r="H27" s="10" t="s">
        <v>43</v>
      </c>
    </row>
    <row r="28" spans="1:8" ht="30" customHeight="1" x14ac:dyDescent="0.25">
      <c r="A28" s="4">
        <v>25</v>
      </c>
      <c r="B28" s="10" t="s">
        <v>51</v>
      </c>
      <c r="C28" s="4"/>
      <c r="D28" s="4" t="s">
        <v>16</v>
      </c>
      <c r="E28" s="4" t="s">
        <v>16</v>
      </c>
      <c r="F28" s="4" t="s">
        <v>16</v>
      </c>
      <c r="G28" s="4" t="s">
        <v>16</v>
      </c>
      <c r="H28" s="10" t="s">
        <v>32</v>
      </c>
    </row>
    <row r="29" spans="1:8" ht="30" customHeight="1" x14ac:dyDescent="0.25">
      <c r="A29" s="4">
        <v>26</v>
      </c>
      <c r="B29" s="10" t="s">
        <v>48</v>
      </c>
      <c r="C29" s="4"/>
      <c r="D29" s="4" t="s">
        <v>16</v>
      </c>
      <c r="E29" s="4" t="s">
        <v>16</v>
      </c>
      <c r="F29" s="4" t="s">
        <v>16</v>
      </c>
      <c r="G29" s="4" t="s">
        <v>16</v>
      </c>
      <c r="H29" s="10" t="s">
        <v>24</v>
      </c>
    </row>
  </sheetData>
  <mergeCells count="3">
    <mergeCell ref="H1:H2"/>
    <mergeCell ref="C1:G1"/>
    <mergeCell ref="A1:B2"/>
  </mergeCells>
  <pageMargins left="0.51181102362204722" right="0.51181102362204722" top="0.78740157480314965" bottom="0.78740157480314965" header="0.31496062992125984" footer="0.31496062992125984"/>
  <pageSetup paperSize="9" scale="71" orientation="landscape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FDF1BA-8B33-4DEF-B48E-EE581EA06D57}">
  <dimension ref="A2:E14"/>
  <sheetViews>
    <sheetView showGridLines="0" topLeftCell="A4" workbookViewId="0">
      <selection activeCell="C9" sqref="C9"/>
    </sheetView>
  </sheetViews>
  <sheetFormatPr defaultRowHeight="15" x14ac:dyDescent="0.25"/>
  <cols>
    <col min="1" max="1" width="8" bestFit="1" customWidth="1"/>
    <col min="2" max="2" width="52.140625" customWidth="1"/>
    <col min="3" max="3" width="21.7109375" customWidth="1"/>
    <col min="4" max="6" width="21.5703125" customWidth="1"/>
    <col min="7" max="7" width="22.85546875" customWidth="1"/>
    <col min="8" max="8" width="24.140625" customWidth="1"/>
    <col min="9" max="9" width="27.7109375" customWidth="1"/>
  </cols>
  <sheetData>
    <row r="2" spans="1:5" ht="21" customHeight="1" x14ac:dyDescent="0.25">
      <c r="A2" s="94" t="s">
        <v>236</v>
      </c>
      <c r="B2" s="95"/>
      <c r="C2" s="95"/>
      <c r="D2" s="95"/>
      <c r="E2" s="96"/>
    </row>
    <row r="3" spans="1:5" ht="21" customHeight="1" x14ac:dyDescent="0.25">
      <c r="A3" s="97" t="s">
        <v>250</v>
      </c>
      <c r="B3" s="98"/>
      <c r="C3" s="98"/>
      <c r="D3" s="98"/>
      <c r="E3" s="99"/>
    </row>
    <row r="4" spans="1:5" x14ac:dyDescent="0.25">
      <c r="A4" s="100" t="s">
        <v>234</v>
      </c>
      <c r="B4" s="101"/>
      <c r="C4" s="101"/>
      <c r="D4" s="101"/>
      <c r="E4" s="102"/>
    </row>
    <row r="5" spans="1:5" ht="60" x14ac:dyDescent="0.25">
      <c r="A5" s="74" t="s">
        <v>245</v>
      </c>
      <c r="B5" s="47" t="s">
        <v>246</v>
      </c>
      <c r="C5" s="47" t="s">
        <v>219</v>
      </c>
      <c r="D5" s="48" t="s">
        <v>243</v>
      </c>
      <c r="E5" s="75" t="s">
        <v>247</v>
      </c>
    </row>
    <row r="6" spans="1:5" ht="15.75" thickBot="1" x14ac:dyDescent="0.3">
      <c r="A6" s="73">
        <v>2</v>
      </c>
      <c r="B6" s="31" t="s">
        <v>242</v>
      </c>
      <c r="C6" s="72">
        <v>31</v>
      </c>
      <c r="D6" s="41">
        <v>800</v>
      </c>
      <c r="E6" s="76">
        <f t="shared" ref="E6" si="0">D6*C6</f>
        <v>24800</v>
      </c>
    </row>
    <row r="7" spans="1:5" x14ac:dyDescent="0.25">
      <c r="A7" s="100" t="s">
        <v>235</v>
      </c>
      <c r="B7" s="101"/>
      <c r="C7" s="101"/>
      <c r="D7" s="101"/>
      <c r="E7" s="102"/>
    </row>
    <row r="8" spans="1:5" ht="60" x14ac:dyDescent="0.25">
      <c r="A8" s="74" t="s">
        <v>245</v>
      </c>
      <c r="B8" s="47" t="s">
        <v>246</v>
      </c>
      <c r="C8" s="47" t="s">
        <v>219</v>
      </c>
      <c r="D8" s="48" t="s">
        <v>243</v>
      </c>
      <c r="E8" s="75" t="s">
        <v>247</v>
      </c>
    </row>
    <row r="9" spans="1:5" ht="15.75" thickBot="1" x14ac:dyDescent="0.3">
      <c r="A9" s="73">
        <v>2</v>
      </c>
      <c r="B9" s="31" t="s">
        <v>242</v>
      </c>
      <c r="C9" s="72">
        <v>31</v>
      </c>
      <c r="D9" s="41">
        <v>700</v>
      </c>
      <c r="E9" s="76">
        <f>C9*D9</f>
        <v>21700</v>
      </c>
    </row>
    <row r="11" spans="1:5" x14ac:dyDescent="0.25">
      <c r="A11" s="103" t="s">
        <v>252</v>
      </c>
      <c r="B11" s="104"/>
      <c r="C11" s="104"/>
      <c r="D11" s="104"/>
      <c r="E11" s="80">
        <f>SUM(E9,E6)</f>
        <v>46500</v>
      </c>
    </row>
    <row r="12" spans="1:5" x14ac:dyDescent="0.25">
      <c r="A12" s="105" t="s">
        <v>251</v>
      </c>
      <c r="B12" s="90"/>
      <c r="C12" s="90"/>
      <c r="D12" s="90"/>
      <c r="E12" s="106"/>
    </row>
    <row r="13" spans="1:5" ht="15" customHeight="1" x14ac:dyDescent="0.25">
      <c r="A13" s="81">
        <v>1</v>
      </c>
      <c r="B13" s="107" t="s">
        <v>266</v>
      </c>
      <c r="C13" s="108"/>
      <c r="D13" s="108"/>
      <c r="E13" s="109"/>
    </row>
    <row r="14" spans="1:5" ht="22.5" customHeight="1" x14ac:dyDescent="0.25">
      <c r="A14" s="82">
        <v>2</v>
      </c>
      <c r="B14" s="110" t="s">
        <v>253</v>
      </c>
      <c r="C14" s="111"/>
      <c r="D14" s="111"/>
      <c r="E14" s="112"/>
    </row>
  </sheetData>
  <mergeCells count="8">
    <mergeCell ref="A11:D11"/>
    <mergeCell ref="A12:E12"/>
    <mergeCell ref="B13:E13"/>
    <mergeCell ref="B14:E14"/>
    <mergeCell ref="A2:E2"/>
    <mergeCell ref="A3:E3"/>
    <mergeCell ref="A4:E4"/>
    <mergeCell ref="A7:E7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1F98E6-3DC4-40A0-96E1-B6B9ED6D4E8E}">
  <dimension ref="A2:E14"/>
  <sheetViews>
    <sheetView showGridLines="0" tabSelected="1" workbookViewId="0">
      <selection activeCell="B9" sqref="B9"/>
    </sheetView>
  </sheetViews>
  <sheetFormatPr defaultRowHeight="15" x14ac:dyDescent="0.25"/>
  <cols>
    <col min="1" max="1" width="8" bestFit="1" customWidth="1"/>
    <col min="2" max="2" width="52.140625" customWidth="1"/>
    <col min="3" max="3" width="21.7109375" customWidth="1"/>
    <col min="4" max="6" width="21.5703125" customWidth="1"/>
    <col min="7" max="7" width="22.85546875" customWidth="1"/>
    <col min="8" max="8" width="24.140625" customWidth="1"/>
    <col min="9" max="9" width="27.7109375" customWidth="1"/>
  </cols>
  <sheetData>
    <row r="2" spans="1:5" ht="21" customHeight="1" x14ac:dyDescent="0.25">
      <c r="A2" s="94" t="s">
        <v>236</v>
      </c>
      <c r="B2" s="95"/>
      <c r="C2" s="95"/>
      <c r="D2" s="95"/>
      <c r="E2" s="96"/>
    </row>
    <row r="3" spans="1:5" ht="21" customHeight="1" x14ac:dyDescent="0.25">
      <c r="A3" s="97" t="s">
        <v>249</v>
      </c>
      <c r="B3" s="98"/>
      <c r="C3" s="98"/>
      <c r="D3" s="98"/>
      <c r="E3" s="99"/>
    </row>
    <row r="4" spans="1:5" x14ac:dyDescent="0.25">
      <c r="A4" s="100" t="s">
        <v>234</v>
      </c>
      <c r="B4" s="101"/>
      <c r="C4" s="101"/>
      <c r="D4" s="101"/>
      <c r="E4" s="102"/>
    </row>
    <row r="5" spans="1:5" ht="60" x14ac:dyDescent="0.25">
      <c r="A5" s="74" t="s">
        <v>245</v>
      </c>
      <c r="B5" s="47" t="s">
        <v>246</v>
      </c>
      <c r="C5" s="47" t="s">
        <v>219</v>
      </c>
      <c r="D5" s="48" t="s">
        <v>243</v>
      </c>
      <c r="E5" s="75" t="s">
        <v>247</v>
      </c>
    </row>
    <row r="6" spans="1:5" ht="15.75" thickBot="1" x14ac:dyDescent="0.3">
      <c r="A6" s="73">
        <v>3</v>
      </c>
      <c r="B6" s="31" t="s">
        <v>190</v>
      </c>
      <c r="C6" s="72">
        <v>89</v>
      </c>
      <c r="D6" s="41">
        <v>800</v>
      </c>
      <c r="E6" s="76">
        <f t="shared" ref="E6" si="0">D6*C6</f>
        <v>71200</v>
      </c>
    </row>
    <row r="7" spans="1:5" x14ac:dyDescent="0.25">
      <c r="A7" s="100" t="s">
        <v>235</v>
      </c>
      <c r="B7" s="101"/>
      <c r="C7" s="101"/>
      <c r="D7" s="101"/>
      <c r="E7" s="102"/>
    </row>
    <row r="8" spans="1:5" ht="60" x14ac:dyDescent="0.25">
      <c r="A8" s="74" t="s">
        <v>245</v>
      </c>
      <c r="B8" s="47" t="s">
        <v>246</v>
      </c>
      <c r="C8" s="47" t="s">
        <v>219</v>
      </c>
      <c r="D8" s="48" t="s">
        <v>243</v>
      </c>
      <c r="E8" s="75" t="s">
        <v>247</v>
      </c>
    </row>
    <row r="9" spans="1:5" ht="15.75" thickBot="1" x14ac:dyDescent="0.3">
      <c r="A9" s="73">
        <v>3</v>
      </c>
      <c r="B9" s="31" t="s">
        <v>190</v>
      </c>
      <c r="C9" s="72">
        <v>89</v>
      </c>
      <c r="D9" s="41">
        <v>700</v>
      </c>
      <c r="E9" s="76">
        <f>C9*D9</f>
        <v>62300</v>
      </c>
    </row>
    <row r="11" spans="1:5" x14ac:dyDescent="0.25">
      <c r="A11" s="87" t="s">
        <v>252</v>
      </c>
      <c r="B11" s="88"/>
      <c r="C11" s="88"/>
      <c r="D11" s="88"/>
      <c r="E11" s="77">
        <f>SUM(E9,E6)</f>
        <v>133500</v>
      </c>
    </row>
    <row r="12" spans="1:5" x14ac:dyDescent="0.25">
      <c r="A12" s="89" t="s">
        <v>251</v>
      </c>
      <c r="B12" s="90"/>
      <c r="C12" s="90"/>
      <c r="D12" s="90"/>
      <c r="E12" s="91"/>
    </row>
    <row r="13" spans="1:5" ht="15" customHeight="1" x14ac:dyDescent="0.25">
      <c r="A13" s="78">
        <v>1</v>
      </c>
      <c r="B13" s="107" t="s">
        <v>237</v>
      </c>
      <c r="C13" s="108"/>
      <c r="D13" s="108"/>
      <c r="E13" s="113"/>
    </row>
    <row r="14" spans="1:5" ht="26.25" customHeight="1" x14ac:dyDescent="0.25">
      <c r="A14" s="79">
        <v>2</v>
      </c>
      <c r="B14" s="114" t="s">
        <v>253</v>
      </c>
      <c r="C14" s="115"/>
      <c r="D14" s="115"/>
      <c r="E14" s="116"/>
    </row>
  </sheetData>
  <mergeCells count="8">
    <mergeCell ref="B13:E13"/>
    <mergeCell ref="B14:E14"/>
    <mergeCell ref="A3:E3"/>
    <mergeCell ref="A2:E2"/>
    <mergeCell ref="A11:D11"/>
    <mergeCell ref="A12:E12"/>
    <mergeCell ref="A4:E4"/>
    <mergeCell ref="A7:E7"/>
  </mergeCells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F08AC9-882B-4812-84C2-1EAFAC25CA80}">
  <sheetPr>
    <pageSetUpPr fitToPage="1"/>
  </sheetPr>
  <dimension ref="A2:G43"/>
  <sheetViews>
    <sheetView showGridLines="0" topLeftCell="A37" zoomScale="120" zoomScaleNormal="120" workbookViewId="0">
      <selection activeCell="F37" sqref="F37"/>
    </sheetView>
  </sheetViews>
  <sheetFormatPr defaultRowHeight="15" x14ac:dyDescent="0.25"/>
  <cols>
    <col min="1" max="1" width="31.28515625" customWidth="1"/>
    <col min="2" max="3" width="16.42578125" customWidth="1"/>
    <col min="4" max="4" width="19.42578125" customWidth="1"/>
    <col min="5" max="5" width="21.42578125" customWidth="1"/>
    <col min="6" max="6" width="18.140625" customWidth="1"/>
    <col min="9" max="9" width="0" hidden="1" customWidth="1"/>
  </cols>
  <sheetData>
    <row r="2" spans="1:7" ht="25.5" customHeight="1" x14ac:dyDescent="0.25">
      <c r="A2" s="63" t="s">
        <v>238</v>
      </c>
      <c r="B2" s="57"/>
      <c r="C2" s="57"/>
      <c r="D2" s="57"/>
      <c r="E2" s="57"/>
      <c r="F2" s="57"/>
    </row>
    <row r="4" spans="1:7" ht="29.45" customHeight="1" x14ac:dyDescent="0.25">
      <c r="A4" s="135" t="s">
        <v>239</v>
      </c>
      <c r="B4" s="136"/>
      <c r="C4" s="136"/>
      <c r="D4" s="136"/>
      <c r="E4" s="136"/>
      <c r="F4" s="136"/>
    </row>
    <row r="5" spans="1:7" ht="29.45" customHeight="1" x14ac:dyDescent="0.25">
      <c r="A5" s="122" t="s">
        <v>262</v>
      </c>
      <c r="B5" s="121" t="s">
        <v>221</v>
      </c>
      <c r="C5" s="121"/>
      <c r="D5" s="121"/>
      <c r="E5" s="121" t="s">
        <v>222</v>
      </c>
      <c r="F5" s="121"/>
    </row>
    <row r="6" spans="1:7" ht="60" x14ac:dyDescent="0.25">
      <c r="A6" s="122"/>
      <c r="B6" s="47" t="s">
        <v>219</v>
      </c>
      <c r="C6" s="48" t="s">
        <v>217</v>
      </c>
      <c r="D6" s="48" t="s">
        <v>218</v>
      </c>
      <c r="E6" s="47" t="s">
        <v>223</v>
      </c>
      <c r="F6" s="47" t="s">
        <v>229</v>
      </c>
    </row>
    <row r="7" spans="1:7" ht="15.75" thickBot="1" x14ac:dyDescent="0.3">
      <c r="A7" s="31" t="s">
        <v>190</v>
      </c>
      <c r="B7" s="72">
        <v>81</v>
      </c>
      <c r="C7" s="41">
        <v>800</v>
      </c>
      <c r="D7" s="41">
        <f t="shared" ref="D7" si="0">C7*B7</f>
        <v>64800</v>
      </c>
      <c r="E7" s="72">
        <v>80</v>
      </c>
      <c r="F7" s="41">
        <f>E7*C7</f>
        <v>64000</v>
      </c>
    </row>
    <row r="8" spans="1:7" ht="15.75" x14ac:dyDescent="0.25">
      <c r="A8" s="66" t="s">
        <v>212</v>
      </c>
      <c r="B8" s="65">
        <f>SUM(B7:B7)</f>
        <v>81</v>
      </c>
      <c r="C8" s="67" t="s">
        <v>240</v>
      </c>
      <c r="D8" s="46">
        <f>SUM(D7:D7)</f>
        <v>64800</v>
      </c>
      <c r="E8" s="64">
        <f>SUM(E7:E7)</f>
        <v>80</v>
      </c>
      <c r="F8" s="50">
        <f>SUM(F7:F7)</f>
        <v>64000</v>
      </c>
      <c r="G8" s="40"/>
    </row>
    <row r="11" spans="1:7" ht="33.950000000000003" customHeight="1" x14ac:dyDescent="0.25">
      <c r="A11" s="140" t="s">
        <v>268</v>
      </c>
      <c r="B11" s="141"/>
      <c r="C11" s="141"/>
      <c r="D11" s="141"/>
    </row>
    <row r="12" spans="1:7" ht="90" x14ac:dyDescent="0.25">
      <c r="A12" s="45" t="s">
        <v>261</v>
      </c>
      <c r="B12" s="45" t="s">
        <v>228</v>
      </c>
      <c r="C12" s="45" t="s">
        <v>259</v>
      </c>
      <c r="D12" s="49" t="s">
        <v>258</v>
      </c>
    </row>
    <row r="13" spans="1:7" ht="14.45" customHeight="1" x14ac:dyDescent="0.25">
      <c r="A13" s="19" t="s">
        <v>203</v>
      </c>
      <c r="B13" s="35" t="s">
        <v>195</v>
      </c>
      <c r="C13" s="137">
        <f>(SUM('SLA ATENDIMENTO CORRETIVO'!K:K))/(COUNTA('SLA ATENDIMENTO CORRETIVO'!K:K)-1)</f>
        <v>1</v>
      </c>
      <c r="D13" s="44">
        <v>0</v>
      </c>
    </row>
    <row r="14" spans="1:7" x14ac:dyDescent="0.25">
      <c r="A14" s="19" t="s">
        <v>198</v>
      </c>
      <c r="B14" s="35" t="s">
        <v>196</v>
      </c>
      <c r="C14" s="138"/>
      <c r="D14" s="44">
        <v>0.02</v>
      </c>
    </row>
    <row r="15" spans="1:7" x14ac:dyDescent="0.25">
      <c r="A15" s="19" t="s">
        <v>204</v>
      </c>
      <c r="B15" s="35" t="s">
        <v>197</v>
      </c>
      <c r="C15" s="138"/>
      <c r="D15" s="44">
        <v>0.04</v>
      </c>
    </row>
    <row r="16" spans="1:7" x14ac:dyDescent="0.25">
      <c r="A16" s="19" t="s">
        <v>205</v>
      </c>
      <c r="B16" s="35" t="s">
        <v>206</v>
      </c>
      <c r="C16" s="139"/>
      <c r="D16" s="44">
        <v>0.06</v>
      </c>
    </row>
    <row r="19" spans="1:6" ht="41.1" customHeight="1" x14ac:dyDescent="0.25">
      <c r="A19" s="140" t="s">
        <v>269</v>
      </c>
      <c r="B19" s="141"/>
      <c r="C19" s="141"/>
      <c r="D19" s="141"/>
    </row>
    <row r="20" spans="1:6" ht="47.45" customHeight="1" x14ac:dyDescent="0.25">
      <c r="A20" s="45" t="s">
        <v>261</v>
      </c>
      <c r="B20" s="45" t="s">
        <v>228</v>
      </c>
      <c r="C20" s="45" t="s">
        <v>260</v>
      </c>
      <c r="D20" s="49" t="s">
        <v>258</v>
      </c>
    </row>
    <row r="21" spans="1:6" x14ac:dyDescent="0.25">
      <c r="A21" s="19" t="s">
        <v>203</v>
      </c>
      <c r="B21" s="35" t="s">
        <v>195</v>
      </c>
      <c r="C21" s="142">
        <f>(SUM('SLA ATENDIMENTO CORRETIVO'!M:M))/(COUNTA('SLA ATENDIMENTO CORRETIVO'!K:K)-1)</f>
        <v>1</v>
      </c>
      <c r="D21" s="44">
        <v>0</v>
      </c>
    </row>
    <row r="22" spans="1:6" x14ac:dyDescent="0.25">
      <c r="A22" s="19" t="s">
        <v>225</v>
      </c>
      <c r="B22" s="35" t="s">
        <v>196</v>
      </c>
      <c r="C22" s="143"/>
      <c r="D22" s="44">
        <v>0.05</v>
      </c>
    </row>
    <row r="23" spans="1:6" x14ac:dyDescent="0.25">
      <c r="A23" s="19" t="s">
        <v>226</v>
      </c>
      <c r="B23" s="35" t="s">
        <v>197</v>
      </c>
      <c r="C23" s="143"/>
      <c r="D23" s="44">
        <v>0.1</v>
      </c>
    </row>
    <row r="24" spans="1:6" x14ac:dyDescent="0.25">
      <c r="A24" s="19" t="s">
        <v>227</v>
      </c>
      <c r="B24" s="35" t="s">
        <v>206</v>
      </c>
      <c r="C24" s="144"/>
      <c r="D24" s="44">
        <v>0.15</v>
      </c>
    </row>
    <row r="27" spans="1:6" ht="41.45" customHeight="1" x14ac:dyDescent="0.25">
      <c r="A27" s="147" t="s">
        <v>270</v>
      </c>
      <c r="B27" s="148"/>
      <c r="C27" s="148"/>
      <c r="D27" s="148"/>
      <c r="E27" s="148"/>
      <c r="F27" s="148"/>
    </row>
    <row r="28" spans="1:6" ht="60" x14ac:dyDescent="0.25">
      <c r="A28" s="47" t="s">
        <v>189</v>
      </c>
      <c r="B28" s="47" t="s">
        <v>219</v>
      </c>
      <c r="C28" s="52" t="s">
        <v>220</v>
      </c>
      <c r="D28" s="48" t="s">
        <v>264</v>
      </c>
      <c r="E28" s="145" t="s">
        <v>263</v>
      </c>
      <c r="F28" s="145"/>
    </row>
    <row r="29" spans="1:6" x14ac:dyDescent="0.25">
      <c r="A29" s="149" t="s">
        <v>190</v>
      </c>
      <c r="B29" s="151">
        <v>81</v>
      </c>
      <c r="C29" s="153">
        <v>300</v>
      </c>
      <c r="D29" s="41">
        <f>B29*C29</f>
        <v>24300</v>
      </c>
      <c r="E29" s="146">
        <v>0.15</v>
      </c>
      <c r="F29" s="146"/>
    </row>
    <row r="30" spans="1:6" x14ac:dyDescent="0.25">
      <c r="A30" s="150"/>
      <c r="B30" s="152"/>
      <c r="C30" s="154"/>
      <c r="D30" s="54">
        <f>SUM(D29:D29)</f>
        <v>24300</v>
      </c>
      <c r="E30" s="53" t="s">
        <v>224</v>
      </c>
      <c r="F30" s="51" t="s">
        <v>211</v>
      </c>
    </row>
    <row r="31" spans="1:6" x14ac:dyDescent="0.25">
      <c r="E31" s="56">
        <f>D30-F31</f>
        <v>3645</v>
      </c>
      <c r="F31" s="55">
        <f>D30-(E29*D30)</f>
        <v>20655</v>
      </c>
    </row>
    <row r="35" spans="1:6" x14ac:dyDescent="0.25">
      <c r="A35" s="59" t="s">
        <v>233</v>
      </c>
      <c r="B35" s="58"/>
      <c r="C35" s="58"/>
      <c r="D35" s="58"/>
      <c r="E35" s="58"/>
      <c r="F35" s="58"/>
    </row>
    <row r="36" spans="1:6" x14ac:dyDescent="0.25">
      <c r="A36" s="117" t="s">
        <v>267</v>
      </c>
      <c r="B36" s="118"/>
      <c r="C36" s="118"/>
      <c r="D36" s="118"/>
      <c r="E36" s="119"/>
      <c r="F36" s="60">
        <f>F8</f>
        <v>64000</v>
      </c>
    </row>
    <row r="37" spans="1:6" ht="31.5" customHeight="1" x14ac:dyDescent="0.25">
      <c r="A37" s="123" t="s">
        <v>271</v>
      </c>
      <c r="B37" s="124"/>
      <c r="C37" s="124"/>
      <c r="D37" s="124"/>
      <c r="E37" s="125"/>
      <c r="F37" s="60">
        <f>F31</f>
        <v>20655</v>
      </c>
    </row>
    <row r="38" spans="1:6" x14ac:dyDescent="0.25">
      <c r="A38" s="61"/>
      <c r="B38" s="61"/>
      <c r="C38" s="61"/>
      <c r="D38" s="61"/>
      <c r="E38" s="61"/>
      <c r="F38" s="62"/>
    </row>
    <row r="39" spans="1:6" x14ac:dyDescent="0.25">
      <c r="A39" s="129" t="s">
        <v>230</v>
      </c>
      <c r="B39" s="130"/>
      <c r="C39" s="130"/>
      <c r="D39" s="130"/>
      <c r="E39" s="131"/>
      <c r="F39" s="68">
        <f>SUM(F36:F37)</f>
        <v>84655</v>
      </c>
    </row>
    <row r="40" spans="1:6" x14ac:dyDescent="0.25">
      <c r="A40" s="126" t="s">
        <v>231</v>
      </c>
      <c r="B40" s="127"/>
      <c r="C40" s="127"/>
      <c r="D40" s="127"/>
      <c r="E40" s="128"/>
      <c r="F40" s="69">
        <f>SUM(D30,D8)</f>
        <v>89100</v>
      </c>
    </row>
    <row r="41" spans="1:6" x14ac:dyDescent="0.25">
      <c r="A41" s="132" t="s">
        <v>232</v>
      </c>
      <c r="B41" s="133"/>
      <c r="C41" s="133"/>
      <c r="D41" s="133"/>
      <c r="E41" s="134"/>
      <c r="F41" s="70">
        <f>(D8-F8)+E31</f>
        <v>4445</v>
      </c>
    </row>
    <row r="42" spans="1:6" ht="46.5" customHeight="1" x14ac:dyDescent="0.25">
      <c r="A42" s="120" t="s">
        <v>241</v>
      </c>
      <c r="B42" s="120"/>
      <c r="C42" s="120"/>
      <c r="D42" s="120"/>
      <c r="E42" s="120"/>
      <c r="F42" s="120"/>
    </row>
    <row r="43" spans="1:6" x14ac:dyDescent="0.25">
      <c r="A43" s="71"/>
      <c r="B43" s="71"/>
      <c r="C43" s="71"/>
      <c r="D43" s="71"/>
      <c r="E43" s="71"/>
      <c r="F43" s="71"/>
    </row>
  </sheetData>
  <mergeCells count="20">
    <mergeCell ref="A4:F4"/>
    <mergeCell ref="C13:C16"/>
    <mergeCell ref="A11:D11"/>
    <mergeCell ref="A19:D19"/>
    <mergeCell ref="C21:C24"/>
    <mergeCell ref="A36:E36"/>
    <mergeCell ref="A42:F42"/>
    <mergeCell ref="E5:F5"/>
    <mergeCell ref="B5:D5"/>
    <mergeCell ref="A5:A6"/>
    <mergeCell ref="A37:E37"/>
    <mergeCell ref="A40:E40"/>
    <mergeCell ref="A39:E39"/>
    <mergeCell ref="A41:E41"/>
    <mergeCell ref="E28:F28"/>
    <mergeCell ref="E29:F29"/>
    <mergeCell ref="A27:F27"/>
    <mergeCell ref="A29:A30"/>
    <mergeCell ref="B29:B30"/>
    <mergeCell ref="C29:C30"/>
  </mergeCells>
  <pageMargins left="0.7" right="0.7" top="0.75" bottom="0.75" header="0.3" footer="0.3"/>
  <pageSetup paperSize="9" scale="64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39FA24-7381-4976-A6AB-EDD84136A2D8}">
  <sheetPr>
    <pageSetUpPr fitToPage="1"/>
  </sheetPr>
  <dimension ref="A1:N12"/>
  <sheetViews>
    <sheetView showGridLines="0" zoomScale="85" zoomScaleNormal="85" workbookViewId="0">
      <selection activeCell="D11" sqref="D11"/>
    </sheetView>
  </sheetViews>
  <sheetFormatPr defaultRowHeight="15" x14ac:dyDescent="0.25"/>
  <cols>
    <col min="1" max="1" width="11.85546875" style="16" customWidth="1"/>
    <col min="2" max="2" width="20.85546875" style="16" customWidth="1"/>
    <col min="3" max="3" width="35.140625" style="16" customWidth="1"/>
    <col min="4" max="4" width="38.140625" style="17" customWidth="1"/>
    <col min="5" max="5" width="29.7109375" style="17" hidden="1" customWidth="1"/>
    <col min="6" max="6" width="62.28515625" style="11" hidden="1" customWidth="1"/>
    <col min="7" max="7" width="84.140625" style="6" hidden="1" customWidth="1"/>
    <col min="8" max="8" width="11.5703125" style="6" hidden="1" customWidth="1"/>
    <col min="9" max="9" width="40.42578125" style="6" customWidth="1"/>
    <col min="10" max="10" width="30.5703125" style="18" customWidth="1"/>
    <col min="11" max="11" width="15.42578125" style="18" hidden="1" customWidth="1"/>
    <col min="12" max="12" width="26.140625" style="18" customWidth="1"/>
    <col min="13" max="13" width="16.85546875" style="18" hidden="1" customWidth="1"/>
    <col min="14" max="14" width="21.5703125" style="18" customWidth="1"/>
  </cols>
  <sheetData>
    <row r="1" spans="1:14" ht="71.099999999999994" customHeight="1" x14ac:dyDescent="0.25">
      <c r="A1" s="34" t="s">
        <v>192</v>
      </c>
      <c r="B1" s="33"/>
      <c r="C1" s="33"/>
      <c r="D1" s="11"/>
      <c r="E1" s="6"/>
      <c r="F1" s="6"/>
      <c r="G1" s="18"/>
      <c r="H1" s="18"/>
      <c r="I1" s="18"/>
      <c r="N1" s="16"/>
    </row>
    <row r="2" spans="1:14" ht="21" customHeight="1" x14ac:dyDescent="0.25">
      <c r="A2" s="42" t="s">
        <v>208</v>
      </c>
      <c r="B2" s="33"/>
      <c r="C2" s="33"/>
      <c r="D2" s="11"/>
      <c r="E2" s="6"/>
      <c r="F2" s="6"/>
      <c r="G2" s="18"/>
      <c r="H2" s="18"/>
      <c r="I2" s="18"/>
      <c r="N2" s="16"/>
    </row>
    <row r="3" spans="1:14" ht="21" customHeight="1" x14ac:dyDescent="0.25">
      <c r="A3" s="42" t="s">
        <v>209</v>
      </c>
      <c r="B3" s="33"/>
      <c r="C3" s="33"/>
      <c r="D3" s="11"/>
      <c r="E3" s="6"/>
      <c r="F3" s="6"/>
      <c r="G3" s="18"/>
      <c r="H3" s="18"/>
      <c r="I3" s="18"/>
      <c r="N3" s="16"/>
    </row>
    <row r="4" spans="1:14" ht="21" customHeight="1" x14ac:dyDescent="0.25">
      <c r="A4" s="42" t="s">
        <v>210</v>
      </c>
      <c r="B4" s="33"/>
      <c r="C4" s="33"/>
      <c r="D4" s="11"/>
      <c r="E4" s="6"/>
      <c r="F4" s="6"/>
      <c r="G4" s="18"/>
      <c r="H4" s="18"/>
      <c r="I4" s="18"/>
      <c r="N4" s="16"/>
    </row>
    <row r="5" spans="1:14" ht="13.5" customHeight="1" x14ac:dyDescent="0.25">
      <c r="A5" s="42"/>
      <c r="B5" s="33"/>
      <c r="C5" s="33"/>
      <c r="D5" s="11"/>
      <c r="E5" s="6"/>
      <c r="F5" s="6"/>
      <c r="G5" s="18"/>
      <c r="H5" s="18"/>
      <c r="I5" s="18"/>
      <c r="N5" s="16"/>
    </row>
    <row r="6" spans="1:14" ht="27.6" customHeight="1" x14ac:dyDescent="0.25">
      <c r="A6" s="32" t="s">
        <v>199</v>
      </c>
      <c r="B6" s="32" t="s">
        <v>200</v>
      </c>
      <c r="C6" s="32" t="s">
        <v>201</v>
      </c>
      <c r="D6" s="32" t="s">
        <v>189</v>
      </c>
      <c r="E6" s="32" t="s">
        <v>66</v>
      </c>
      <c r="F6" s="32" t="s">
        <v>67</v>
      </c>
      <c r="G6" s="32" t="s">
        <v>177</v>
      </c>
      <c r="H6" s="32" t="s">
        <v>55</v>
      </c>
      <c r="I6" s="32" t="s">
        <v>207</v>
      </c>
      <c r="J6" s="32" t="s">
        <v>213</v>
      </c>
      <c r="K6" s="43" t="s">
        <v>215</v>
      </c>
      <c r="L6" s="32" t="s">
        <v>202</v>
      </c>
      <c r="M6" s="43" t="s">
        <v>216</v>
      </c>
      <c r="N6" s="32" t="s">
        <v>193</v>
      </c>
    </row>
    <row r="7" spans="1:14" ht="35.450000000000003" customHeight="1" x14ac:dyDescent="0.25">
      <c r="A7" s="28">
        <v>1</v>
      </c>
      <c r="B7" s="39" t="s">
        <v>254</v>
      </c>
      <c r="C7" s="39" t="s">
        <v>255</v>
      </c>
      <c r="D7" s="30" t="s">
        <v>191</v>
      </c>
      <c r="E7" s="36" t="s">
        <v>32</v>
      </c>
      <c r="F7" s="36" t="s">
        <v>95</v>
      </c>
      <c r="G7" s="36" t="s">
        <v>131</v>
      </c>
      <c r="H7" s="36" t="e">
        <f>VLOOKUP(G7,#REF!,5,0)</f>
        <v>#REF!</v>
      </c>
      <c r="I7" s="36" t="s">
        <v>214</v>
      </c>
      <c r="J7" s="28">
        <v>24</v>
      </c>
      <c r="K7" s="28">
        <f>IF(Tabela35[[#This Row],[1º atendimento (HORAS)]]&lt;&gt;"",IF(Tabela35[[#This Row],[1º atendimento (HORAS)]]&lt;=24,1,0),0)</f>
        <v>1</v>
      </c>
      <c r="L7" s="28">
        <v>6</v>
      </c>
      <c r="M7" s="28">
        <f>IF(Tabela35[[#This Row],[BACKUP]]="SIM",1,IF(Tabela35[[#This Row],[Resolução (DIAS)]]&lt;=5,1,0))</f>
        <v>1</v>
      </c>
      <c r="N7" s="28" t="s">
        <v>194</v>
      </c>
    </row>
    <row r="8" spans="1:14" ht="35.450000000000003" customHeight="1" x14ac:dyDescent="0.25">
      <c r="A8" s="28">
        <v>6</v>
      </c>
      <c r="B8" s="39" t="s">
        <v>254</v>
      </c>
      <c r="C8" s="39" t="s">
        <v>255</v>
      </c>
      <c r="D8" s="39" t="s">
        <v>256</v>
      </c>
      <c r="E8" s="37"/>
      <c r="F8" s="38"/>
      <c r="G8" s="29"/>
      <c r="H8" s="29" t="e">
        <f>VLOOKUP(G8,#REF!,5,0)</f>
        <v>#REF!</v>
      </c>
      <c r="I8" s="29" t="s">
        <v>257</v>
      </c>
      <c r="J8" s="30">
        <v>20</v>
      </c>
      <c r="K8" s="28">
        <f>IF(Tabela35[[#This Row],[1º atendimento (HORAS)]]&lt;&gt;"",IF(Tabela35[[#This Row],[1º atendimento (HORAS)]]&lt;=24,1,0),0)</f>
        <v>1</v>
      </c>
      <c r="L8" s="30">
        <v>6</v>
      </c>
      <c r="M8" s="28">
        <f>IF(Tabela35[[#This Row],[BACKUP]]="SIM",1,IF(Tabela35[[#This Row],[Resolução (DIAS)]]&lt;=5,1,0))</f>
        <v>1</v>
      </c>
      <c r="N8" s="28" t="s">
        <v>194</v>
      </c>
    </row>
    <row r="9" spans="1:14" ht="35.450000000000003" customHeight="1" x14ac:dyDescent="0.25"/>
    <row r="10" spans="1:14" ht="35.450000000000003" customHeight="1" x14ac:dyDescent="0.25"/>
    <row r="11" spans="1:14" ht="35.450000000000003" customHeight="1" x14ac:dyDescent="0.25"/>
    <row r="12" spans="1:14" ht="35.450000000000003" customHeight="1" x14ac:dyDescent="0.25"/>
  </sheetData>
  <phoneticPr fontId="5" type="noConversion"/>
  <conditionalFormatting sqref="N1:N5">
    <cfRule type="cellIs" dxfId="0" priority="6" operator="lessThan">
      <formula>2</formula>
    </cfRule>
  </conditionalFormatting>
  <pageMargins left="0.7" right="0.7" top="0.75" bottom="0.75" header="0.3" footer="0.3"/>
  <pageSetup paperSize="9" scale="58" fitToHeight="0" orientation="landscape" r:id="rId1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B64BECC0-FF12-4B8F-A13E-8BFA1E5711B0}">
          <x14:formula1>
            <xm:f>'MEDIÇÃO MENSAL - EXEMPLO'!#REF!</xm:f>
          </x14:formula1>
          <xm:sqref>L1:M5 N6:N1048576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3C9590-36F7-43C2-89EB-FAE6A91AF4AA}">
  <dimension ref="A1:N86"/>
  <sheetViews>
    <sheetView workbookViewId="0">
      <selection activeCell="D1" sqref="D1:F1"/>
    </sheetView>
  </sheetViews>
  <sheetFormatPr defaultRowHeight="15" x14ac:dyDescent="0.25"/>
  <cols>
    <col min="1" max="1" width="2.85546875" bestFit="1" customWidth="1"/>
    <col min="2" max="2" width="15.28515625" bestFit="1" customWidth="1"/>
    <col min="3" max="3" width="23.7109375" customWidth="1"/>
    <col min="4" max="4" width="42.5703125" customWidth="1"/>
  </cols>
  <sheetData>
    <row r="1" spans="1:11" x14ac:dyDescent="0.25">
      <c r="A1">
        <v>1</v>
      </c>
      <c r="B1" t="s">
        <v>168</v>
      </c>
      <c r="C1" t="s">
        <v>95</v>
      </c>
      <c r="D1" s="20" t="s">
        <v>56</v>
      </c>
      <c r="E1" t="s">
        <v>59</v>
      </c>
      <c r="F1" t="s">
        <v>60</v>
      </c>
    </row>
    <row r="2" spans="1:11" x14ac:dyDescent="0.25">
      <c r="A2">
        <v>2</v>
      </c>
      <c r="B2" t="s">
        <v>168</v>
      </c>
      <c r="C2" t="s">
        <v>96</v>
      </c>
      <c r="D2" s="21" t="s">
        <v>56</v>
      </c>
      <c r="E2" t="s">
        <v>59</v>
      </c>
      <c r="F2" t="s">
        <v>60</v>
      </c>
      <c r="G2" t="s">
        <v>61</v>
      </c>
      <c r="H2" t="s">
        <v>62</v>
      </c>
    </row>
    <row r="3" spans="1:11" x14ac:dyDescent="0.25">
      <c r="A3">
        <v>3</v>
      </c>
      <c r="B3" t="s">
        <v>168</v>
      </c>
      <c r="C3" t="s">
        <v>97</v>
      </c>
      <c r="D3" s="20" t="s">
        <v>56</v>
      </c>
      <c r="E3" t="s">
        <v>59</v>
      </c>
      <c r="F3" t="s">
        <v>60</v>
      </c>
      <c r="G3" t="s">
        <v>61</v>
      </c>
      <c r="H3" t="s">
        <v>62</v>
      </c>
      <c r="I3" t="s">
        <v>57</v>
      </c>
      <c r="J3" t="s">
        <v>64</v>
      </c>
      <c r="K3" t="s">
        <v>16</v>
      </c>
    </row>
    <row r="4" spans="1:11" x14ac:dyDescent="0.25">
      <c r="A4">
        <v>4</v>
      </c>
      <c r="B4" t="s">
        <v>168</v>
      </c>
      <c r="C4" t="s">
        <v>98</v>
      </c>
      <c r="D4" s="21" t="s">
        <v>56</v>
      </c>
      <c r="E4" t="s">
        <v>59</v>
      </c>
      <c r="F4" t="s">
        <v>60</v>
      </c>
    </row>
    <row r="5" spans="1:11" x14ac:dyDescent="0.25">
      <c r="A5">
        <v>5</v>
      </c>
      <c r="B5" t="s">
        <v>168</v>
      </c>
      <c r="C5" t="s">
        <v>99</v>
      </c>
      <c r="D5" s="20" t="s">
        <v>56</v>
      </c>
      <c r="E5" t="s">
        <v>59</v>
      </c>
      <c r="F5" t="s">
        <v>60</v>
      </c>
      <c r="G5" t="s">
        <v>61</v>
      </c>
      <c r="H5" t="s">
        <v>62</v>
      </c>
      <c r="I5" t="s">
        <v>57</v>
      </c>
      <c r="J5" t="s">
        <v>64</v>
      </c>
      <c r="K5" t="s">
        <v>16</v>
      </c>
    </row>
    <row r="6" spans="1:11" x14ac:dyDescent="0.25">
      <c r="A6">
        <v>6</v>
      </c>
      <c r="B6" t="s">
        <v>168</v>
      </c>
      <c r="C6" t="s">
        <v>100</v>
      </c>
      <c r="D6" s="21" t="s">
        <v>56</v>
      </c>
      <c r="E6" t="s">
        <v>59</v>
      </c>
      <c r="F6" t="s">
        <v>60</v>
      </c>
    </row>
    <row r="7" spans="1:11" x14ac:dyDescent="0.25">
      <c r="A7">
        <v>7</v>
      </c>
      <c r="B7" t="s">
        <v>168</v>
      </c>
      <c r="C7" t="s">
        <v>101</v>
      </c>
      <c r="D7" s="22" t="s">
        <v>59</v>
      </c>
      <c r="E7" t="s">
        <v>60</v>
      </c>
      <c r="F7" t="s">
        <v>64</v>
      </c>
    </row>
    <row r="8" spans="1:11" x14ac:dyDescent="0.25">
      <c r="A8">
        <v>8</v>
      </c>
      <c r="B8" t="s">
        <v>168</v>
      </c>
      <c r="C8" t="s">
        <v>102</v>
      </c>
      <c r="D8" s="4" t="s">
        <v>59</v>
      </c>
      <c r="E8" t="s">
        <v>60</v>
      </c>
      <c r="F8" t="s">
        <v>62</v>
      </c>
      <c r="G8" t="s">
        <v>57</v>
      </c>
      <c r="H8" t="s">
        <v>63</v>
      </c>
      <c r="I8" t="s">
        <v>64</v>
      </c>
    </row>
    <row r="9" spans="1:11" x14ac:dyDescent="0.25">
      <c r="A9">
        <v>9</v>
      </c>
      <c r="B9" t="s">
        <v>168</v>
      </c>
      <c r="C9" t="s">
        <v>103</v>
      </c>
      <c r="D9" s="22" t="s">
        <v>59</v>
      </c>
      <c r="E9" t="s">
        <v>60</v>
      </c>
      <c r="F9" t="s">
        <v>62</v>
      </c>
      <c r="G9" t="s">
        <v>57</v>
      </c>
      <c r="H9" t="s">
        <v>63</v>
      </c>
      <c r="I9" t="s">
        <v>64</v>
      </c>
    </row>
    <row r="10" spans="1:11" x14ac:dyDescent="0.25">
      <c r="A10">
        <v>10</v>
      </c>
      <c r="B10" t="s">
        <v>168</v>
      </c>
      <c r="C10" t="s">
        <v>104</v>
      </c>
      <c r="D10" s="4" t="s">
        <v>59</v>
      </c>
      <c r="E10" t="s">
        <v>60</v>
      </c>
      <c r="F10" t="s">
        <v>16</v>
      </c>
    </row>
    <row r="11" spans="1:11" x14ac:dyDescent="0.25">
      <c r="A11">
        <v>11</v>
      </c>
      <c r="B11" t="s">
        <v>168</v>
      </c>
      <c r="C11" t="s">
        <v>105</v>
      </c>
      <c r="D11" s="22" t="s">
        <v>56</v>
      </c>
      <c r="E11" t="s">
        <v>59</v>
      </c>
      <c r="F11" t="s">
        <v>60</v>
      </c>
    </row>
    <row r="12" spans="1:11" x14ac:dyDescent="0.25">
      <c r="A12">
        <v>12</v>
      </c>
      <c r="B12" t="s">
        <v>168</v>
      </c>
      <c r="C12" t="s">
        <v>106</v>
      </c>
      <c r="D12" s="4" t="s">
        <v>56</v>
      </c>
      <c r="E12" t="s">
        <v>59</v>
      </c>
      <c r="F12" t="s">
        <v>60</v>
      </c>
    </row>
    <row r="13" spans="1:11" x14ac:dyDescent="0.25">
      <c r="A13">
        <v>13</v>
      </c>
      <c r="B13" t="s">
        <v>168</v>
      </c>
      <c r="C13" t="s">
        <v>107</v>
      </c>
      <c r="D13" s="22" t="s">
        <v>56</v>
      </c>
      <c r="E13" t="s">
        <v>59</v>
      </c>
      <c r="F13" t="s">
        <v>60</v>
      </c>
      <c r="G13" t="s">
        <v>16</v>
      </c>
    </row>
    <row r="14" spans="1:11" x14ac:dyDescent="0.25">
      <c r="A14">
        <v>14</v>
      </c>
      <c r="B14" t="s">
        <v>168</v>
      </c>
      <c r="C14" t="s">
        <v>108</v>
      </c>
      <c r="D14" s="4" t="s">
        <v>56</v>
      </c>
      <c r="E14" t="s">
        <v>59</v>
      </c>
      <c r="F14" t="s">
        <v>60</v>
      </c>
      <c r="G14" t="s">
        <v>57</v>
      </c>
      <c r="H14" t="s">
        <v>63</v>
      </c>
      <c r="I14" t="s">
        <v>64</v>
      </c>
      <c r="J14" t="s">
        <v>16</v>
      </c>
    </row>
    <row r="15" spans="1:11" x14ac:dyDescent="0.25">
      <c r="A15">
        <v>15</v>
      </c>
      <c r="B15" t="s">
        <v>168</v>
      </c>
      <c r="C15" t="s">
        <v>109</v>
      </c>
      <c r="D15" s="22" t="s">
        <v>56</v>
      </c>
      <c r="E15" t="s">
        <v>59</v>
      </c>
      <c r="F15" t="s">
        <v>60</v>
      </c>
      <c r="G15" t="s">
        <v>57</v>
      </c>
      <c r="H15" t="s">
        <v>63</v>
      </c>
      <c r="I15" t="s">
        <v>64</v>
      </c>
      <c r="J15" t="s">
        <v>16</v>
      </c>
    </row>
    <row r="16" spans="1:11" x14ac:dyDescent="0.25">
      <c r="A16">
        <v>16</v>
      </c>
      <c r="B16" t="s">
        <v>168</v>
      </c>
      <c r="C16" t="s">
        <v>110</v>
      </c>
      <c r="D16" s="4" t="s">
        <v>62</v>
      </c>
    </row>
    <row r="17" spans="1:10" x14ac:dyDescent="0.25">
      <c r="A17">
        <v>17</v>
      </c>
      <c r="B17" t="s">
        <v>168</v>
      </c>
      <c r="C17" t="s">
        <v>111</v>
      </c>
      <c r="D17" s="22" t="s">
        <v>56</v>
      </c>
      <c r="E17" t="s">
        <v>59</v>
      </c>
      <c r="F17" t="s">
        <v>60</v>
      </c>
      <c r="G17" t="s">
        <v>61</v>
      </c>
      <c r="H17" t="s">
        <v>62</v>
      </c>
      <c r="I17" t="s">
        <v>63</v>
      </c>
    </row>
    <row r="18" spans="1:10" x14ac:dyDescent="0.25">
      <c r="A18">
        <v>18</v>
      </c>
      <c r="B18" t="s">
        <v>168</v>
      </c>
      <c r="C18" t="s">
        <v>112</v>
      </c>
      <c r="D18" s="4" t="s">
        <v>56</v>
      </c>
      <c r="E18" t="s">
        <v>59</v>
      </c>
      <c r="F18" t="s">
        <v>60</v>
      </c>
      <c r="G18" t="s">
        <v>61</v>
      </c>
      <c r="H18" t="s">
        <v>62</v>
      </c>
      <c r="I18" t="s">
        <v>63</v>
      </c>
    </row>
    <row r="19" spans="1:10" x14ac:dyDescent="0.25">
      <c r="A19">
        <v>19</v>
      </c>
      <c r="B19" t="s">
        <v>168</v>
      </c>
      <c r="C19" t="s">
        <v>113</v>
      </c>
      <c r="D19" s="22" t="s">
        <v>56</v>
      </c>
      <c r="E19" t="s">
        <v>59</v>
      </c>
      <c r="F19" t="s">
        <v>60</v>
      </c>
      <c r="G19" t="s">
        <v>61</v>
      </c>
      <c r="H19" t="s">
        <v>62</v>
      </c>
      <c r="I19" t="s">
        <v>63</v>
      </c>
    </row>
    <row r="20" spans="1:10" x14ac:dyDescent="0.25">
      <c r="A20">
        <v>20</v>
      </c>
      <c r="B20" t="s">
        <v>168</v>
      </c>
      <c r="C20" t="s">
        <v>114</v>
      </c>
      <c r="D20" s="4" t="s">
        <v>56</v>
      </c>
      <c r="E20" t="s">
        <v>59</v>
      </c>
      <c r="F20" t="s">
        <v>60</v>
      </c>
      <c r="G20" t="s">
        <v>61</v>
      </c>
      <c r="H20" t="s">
        <v>62</v>
      </c>
      <c r="I20" t="s">
        <v>63</v>
      </c>
    </row>
    <row r="21" spans="1:10" x14ac:dyDescent="0.25">
      <c r="A21">
        <v>21</v>
      </c>
      <c r="B21" t="s">
        <v>168</v>
      </c>
      <c r="C21" t="s">
        <v>115</v>
      </c>
      <c r="D21" s="22" t="s">
        <v>56</v>
      </c>
      <c r="E21" t="s">
        <v>59</v>
      </c>
      <c r="F21" t="s">
        <v>60</v>
      </c>
      <c r="G21" t="s">
        <v>61</v>
      </c>
      <c r="H21" t="s">
        <v>62</v>
      </c>
    </row>
    <row r="22" spans="1:10" x14ac:dyDescent="0.25">
      <c r="A22">
        <v>22</v>
      </c>
      <c r="B22" t="s">
        <v>168</v>
      </c>
      <c r="C22" t="s">
        <v>116</v>
      </c>
      <c r="D22" s="4" t="s">
        <v>59</v>
      </c>
      <c r="E22" t="s">
        <v>60</v>
      </c>
    </row>
    <row r="23" spans="1:10" x14ac:dyDescent="0.25">
      <c r="A23">
        <v>23</v>
      </c>
      <c r="B23" t="s">
        <v>168</v>
      </c>
      <c r="C23" t="s">
        <v>117</v>
      </c>
      <c r="D23" s="22" t="s">
        <v>59</v>
      </c>
      <c r="E23" t="s">
        <v>60</v>
      </c>
    </row>
    <row r="24" spans="1:10" x14ac:dyDescent="0.25">
      <c r="A24">
        <v>24</v>
      </c>
      <c r="B24" t="s">
        <v>168</v>
      </c>
      <c r="C24" t="s">
        <v>118</v>
      </c>
      <c r="D24" s="23" t="s">
        <v>59</v>
      </c>
      <c r="E24" t="s">
        <v>60</v>
      </c>
    </row>
    <row r="25" spans="1:10" x14ac:dyDescent="0.25">
      <c r="A25">
        <v>25</v>
      </c>
      <c r="B25" t="s">
        <v>168</v>
      </c>
      <c r="C25" t="s">
        <v>119</v>
      </c>
      <c r="D25" s="22" t="s">
        <v>59</v>
      </c>
      <c r="E25" t="s">
        <v>60</v>
      </c>
    </row>
    <row r="26" spans="1:10" x14ac:dyDescent="0.25">
      <c r="A26">
        <v>26</v>
      </c>
      <c r="B26" t="s">
        <v>168</v>
      </c>
      <c r="C26" t="s">
        <v>120</v>
      </c>
      <c r="D26" s="4" t="s">
        <v>56</v>
      </c>
      <c r="E26" t="s">
        <v>59</v>
      </c>
      <c r="F26" t="s">
        <v>60</v>
      </c>
      <c r="G26" t="s">
        <v>61</v>
      </c>
      <c r="H26" t="s">
        <v>62</v>
      </c>
      <c r="I26" t="s">
        <v>57</v>
      </c>
      <c r="J26" t="s">
        <v>16</v>
      </c>
    </row>
    <row r="27" spans="1:10" x14ac:dyDescent="0.25">
      <c r="A27">
        <v>27</v>
      </c>
      <c r="B27" t="s">
        <v>170</v>
      </c>
      <c r="C27" t="s">
        <v>121</v>
      </c>
      <c r="D27" s="22" t="s">
        <v>65</v>
      </c>
      <c r="E27" t="s">
        <v>134</v>
      </c>
    </row>
    <row r="28" spans="1:10" x14ac:dyDescent="0.25">
      <c r="A28">
        <v>28</v>
      </c>
      <c r="B28" t="s">
        <v>170</v>
      </c>
      <c r="C28" t="s">
        <v>122</v>
      </c>
      <c r="D28" s="4" t="s">
        <v>59</v>
      </c>
      <c r="E28" t="s">
        <v>60</v>
      </c>
      <c r="F28" t="s">
        <v>65</v>
      </c>
      <c r="G28" t="s">
        <v>16</v>
      </c>
      <c r="H28" t="s">
        <v>134</v>
      </c>
    </row>
    <row r="29" spans="1:10" x14ac:dyDescent="0.25">
      <c r="A29">
        <v>29</v>
      </c>
      <c r="B29" t="s">
        <v>170</v>
      </c>
      <c r="C29" t="s">
        <v>123</v>
      </c>
      <c r="D29" s="22" t="s">
        <v>65</v>
      </c>
      <c r="E29" t="s">
        <v>135</v>
      </c>
    </row>
    <row r="30" spans="1:10" x14ac:dyDescent="0.25">
      <c r="A30">
        <v>30</v>
      </c>
      <c r="B30" t="s">
        <v>170</v>
      </c>
      <c r="C30" t="s">
        <v>124</v>
      </c>
      <c r="D30" s="4" t="s">
        <v>63</v>
      </c>
      <c r="E30" t="s">
        <v>65</v>
      </c>
      <c r="F30" t="s">
        <v>135</v>
      </c>
    </row>
    <row r="31" spans="1:10" x14ac:dyDescent="0.25">
      <c r="A31">
        <v>31</v>
      </c>
      <c r="B31" t="s">
        <v>170</v>
      </c>
      <c r="C31" t="s">
        <v>125</v>
      </c>
      <c r="D31" s="22" t="s">
        <v>63</v>
      </c>
      <c r="E31" t="s">
        <v>65</v>
      </c>
      <c r="F31" t="s">
        <v>135</v>
      </c>
    </row>
    <row r="32" spans="1:10" x14ac:dyDescent="0.25">
      <c r="A32">
        <v>32</v>
      </c>
      <c r="B32" t="s">
        <v>170</v>
      </c>
      <c r="C32" t="s">
        <v>126</v>
      </c>
      <c r="D32" s="4" t="s">
        <v>63</v>
      </c>
      <c r="E32" t="s">
        <v>65</v>
      </c>
      <c r="F32" t="s">
        <v>135</v>
      </c>
    </row>
    <row r="33" spans="1:13" x14ac:dyDescent="0.25">
      <c r="A33">
        <v>33</v>
      </c>
      <c r="B33" t="s">
        <v>170</v>
      </c>
      <c r="C33" t="s">
        <v>127</v>
      </c>
      <c r="D33" s="22" t="s">
        <v>56</v>
      </c>
      <c r="E33" t="s">
        <v>57</v>
      </c>
    </row>
    <row r="34" spans="1:13" x14ac:dyDescent="0.25">
      <c r="A34">
        <v>34</v>
      </c>
      <c r="B34" t="s">
        <v>170</v>
      </c>
      <c r="C34" t="s">
        <v>128</v>
      </c>
      <c r="D34" s="4" t="s">
        <v>56</v>
      </c>
      <c r="E34" t="s">
        <v>61</v>
      </c>
      <c r="F34" t="s">
        <v>62</v>
      </c>
      <c r="G34" t="s">
        <v>65</v>
      </c>
      <c r="H34" t="s">
        <v>135</v>
      </c>
    </row>
    <row r="35" spans="1:13" x14ac:dyDescent="0.25">
      <c r="A35">
        <v>35</v>
      </c>
      <c r="B35" t="s">
        <v>170</v>
      </c>
      <c r="C35" t="s">
        <v>129</v>
      </c>
      <c r="D35" s="22" t="s">
        <v>65</v>
      </c>
      <c r="E35" t="s">
        <v>135</v>
      </c>
    </row>
    <row r="36" spans="1:13" x14ac:dyDescent="0.25">
      <c r="A36">
        <v>36</v>
      </c>
      <c r="B36" t="s">
        <v>170</v>
      </c>
      <c r="C36" t="s">
        <v>130</v>
      </c>
      <c r="D36" s="4" t="s">
        <v>56</v>
      </c>
      <c r="E36" t="s">
        <v>57</v>
      </c>
    </row>
    <row r="37" spans="1:13" x14ac:dyDescent="0.25">
      <c r="A37">
        <v>37</v>
      </c>
      <c r="B37" t="s">
        <v>167</v>
      </c>
      <c r="C37" t="s">
        <v>82</v>
      </c>
      <c r="D37" s="24" t="s">
        <v>56</v>
      </c>
      <c r="E37" t="s">
        <v>61</v>
      </c>
    </row>
    <row r="38" spans="1:13" x14ac:dyDescent="0.25">
      <c r="A38">
        <v>38</v>
      </c>
      <c r="B38" t="s">
        <v>167</v>
      </c>
      <c r="C38" t="s">
        <v>83</v>
      </c>
      <c r="D38" s="13" t="s">
        <v>59</v>
      </c>
      <c r="E38" t="s">
        <v>60</v>
      </c>
      <c r="F38" t="s">
        <v>62</v>
      </c>
      <c r="G38" t="s">
        <v>65</v>
      </c>
    </row>
    <row r="39" spans="1:13" x14ac:dyDescent="0.25">
      <c r="A39">
        <v>39</v>
      </c>
      <c r="B39" t="s">
        <v>167</v>
      </c>
      <c r="C39" t="s">
        <v>73</v>
      </c>
      <c r="D39" s="24" t="s">
        <v>59</v>
      </c>
      <c r="E39" t="s">
        <v>60</v>
      </c>
      <c r="F39" t="s">
        <v>57</v>
      </c>
      <c r="G39" t="s">
        <v>63</v>
      </c>
      <c r="H39" t="s">
        <v>64</v>
      </c>
      <c r="I39" t="s">
        <v>65</v>
      </c>
    </row>
    <row r="40" spans="1:13" x14ac:dyDescent="0.25">
      <c r="A40">
        <v>40</v>
      </c>
      <c r="B40" t="s">
        <v>167</v>
      </c>
      <c r="C40" t="s">
        <v>72</v>
      </c>
      <c r="D40" s="13" t="s">
        <v>59</v>
      </c>
      <c r="E40" t="s">
        <v>60</v>
      </c>
      <c r="F40" t="s">
        <v>63</v>
      </c>
      <c r="G40" t="s">
        <v>64</v>
      </c>
      <c r="H40" t="s">
        <v>65</v>
      </c>
    </row>
    <row r="41" spans="1:13" x14ac:dyDescent="0.25">
      <c r="A41">
        <v>41</v>
      </c>
      <c r="B41" t="s">
        <v>167</v>
      </c>
      <c r="C41" t="s">
        <v>74</v>
      </c>
      <c r="D41" s="24" t="s">
        <v>56</v>
      </c>
      <c r="E41" t="s">
        <v>57</v>
      </c>
    </row>
    <row r="42" spans="1:13" x14ac:dyDescent="0.25">
      <c r="A42">
        <v>42</v>
      </c>
      <c r="B42" t="s">
        <v>167</v>
      </c>
      <c r="C42" t="s">
        <v>75</v>
      </c>
      <c r="D42" s="13" t="s">
        <v>56</v>
      </c>
      <c r="E42" t="s">
        <v>63</v>
      </c>
      <c r="F42" t="s">
        <v>64</v>
      </c>
      <c r="G42" t="s">
        <v>65</v>
      </c>
    </row>
    <row r="43" spans="1:13" x14ac:dyDescent="0.25">
      <c r="A43">
        <v>43</v>
      </c>
      <c r="B43" t="s">
        <v>167</v>
      </c>
      <c r="C43" t="s">
        <v>76</v>
      </c>
      <c r="D43" s="4" t="s">
        <v>56</v>
      </c>
      <c r="E43" t="s">
        <v>59</v>
      </c>
      <c r="F43" t="s">
        <v>60</v>
      </c>
      <c r="G43" t="s">
        <v>61</v>
      </c>
      <c r="H43" t="s">
        <v>62</v>
      </c>
      <c r="I43" t="s">
        <v>57</v>
      </c>
      <c r="J43" t="s">
        <v>63</v>
      </c>
      <c r="K43" t="s">
        <v>64</v>
      </c>
      <c r="L43" t="s">
        <v>65</v>
      </c>
      <c r="M43" t="s">
        <v>16</v>
      </c>
    </row>
    <row r="44" spans="1:13" x14ac:dyDescent="0.25">
      <c r="A44">
        <v>44</v>
      </c>
      <c r="B44" t="s">
        <v>167</v>
      </c>
      <c r="C44" t="s">
        <v>77</v>
      </c>
      <c r="D44" s="15"/>
    </row>
    <row r="45" spans="1:13" x14ac:dyDescent="0.25">
      <c r="A45">
        <v>45</v>
      </c>
      <c r="B45" t="s">
        <v>167</v>
      </c>
      <c r="C45" t="s">
        <v>81</v>
      </c>
      <c r="D45" s="25"/>
    </row>
    <row r="46" spans="1:13" x14ac:dyDescent="0.25">
      <c r="A46">
        <v>46</v>
      </c>
      <c r="B46" t="s">
        <v>167</v>
      </c>
      <c r="C46" t="s">
        <v>80</v>
      </c>
      <c r="D46" s="14" t="s">
        <v>56</v>
      </c>
      <c r="E46" t="s">
        <v>59</v>
      </c>
      <c r="F46" t="s">
        <v>60</v>
      </c>
    </row>
    <row r="47" spans="1:13" x14ac:dyDescent="0.25">
      <c r="A47">
        <v>47</v>
      </c>
      <c r="B47" t="s">
        <v>167</v>
      </c>
      <c r="C47" t="s">
        <v>79</v>
      </c>
      <c r="D47" s="26" t="s">
        <v>56</v>
      </c>
      <c r="E47" t="s">
        <v>59</v>
      </c>
      <c r="F47" t="s">
        <v>60</v>
      </c>
    </row>
    <row r="48" spans="1:13" x14ac:dyDescent="0.25">
      <c r="A48">
        <v>48</v>
      </c>
      <c r="B48" t="s">
        <v>167</v>
      </c>
      <c r="C48" t="s">
        <v>84</v>
      </c>
      <c r="D48" s="15"/>
    </row>
    <row r="49" spans="1:4" x14ac:dyDescent="0.25">
      <c r="A49">
        <v>49</v>
      </c>
      <c r="B49" t="s">
        <v>167</v>
      </c>
      <c r="C49" t="s">
        <v>58</v>
      </c>
      <c r="D49" s="24" t="s">
        <v>56</v>
      </c>
    </row>
    <row r="50" spans="1:4" x14ac:dyDescent="0.25">
      <c r="A50">
        <v>50</v>
      </c>
      <c r="B50" t="s">
        <v>167</v>
      </c>
      <c r="C50" t="s">
        <v>78</v>
      </c>
      <c r="D50" s="13" t="s">
        <v>56</v>
      </c>
    </row>
    <row r="51" spans="1:4" x14ac:dyDescent="0.25">
      <c r="A51">
        <v>51</v>
      </c>
      <c r="B51" t="s">
        <v>167</v>
      </c>
      <c r="C51" t="s">
        <v>85</v>
      </c>
      <c r="D51" s="24" t="s">
        <v>56</v>
      </c>
    </row>
    <row r="52" spans="1:4" x14ac:dyDescent="0.25">
      <c r="A52">
        <v>52</v>
      </c>
      <c r="B52" t="s">
        <v>167</v>
      </c>
      <c r="C52" t="s">
        <v>86</v>
      </c>
      <c r="D52" s="13" t="s">
        <v>56</v>
      </c>
    </row>
    <row r="53" spans="1:4" x14ac:dyDescent="0.25">
      <c r="A53">
        <v>53</v>
      </c>
      <c r="B53" t="s">
        <v>167</v>
      </c>
      <c r="C53" t="s">
        <v>87</v>
      </c>
      <c r="D53" s="24" t="s">
        <v>56</v>
      </c>
    </row>
    <row r="54" spans="1:4" x14ac:dyDescent="0.25">
      <c r="A54">
        <v>54</v>
      </c>
      <c r="B54" t="s">
        <v>167</v>
      </c>
      <c r="C54" t="s">
        <v>88</v>
      </c>
      <c r="D54" s="13" t="s">
        <v>56</v>
      </c>
    </row>
    <row r="55" spans="1:4" x14ac:dyDescent="0.25">
      <c r="A55">
        <v>55</v>
      </c>
      <c r="B55" t="s">
        <v>167</v>
      </c>
      <c r="C55" t="s">
        <v>89</v>
      </c>
      <c r="D55" s="24" t="s">
        <v>56</v>
      </c>
    </row>
    <row r="56" spans="1:4" x14ac:dyDescent="0.25">
      <c r="A56">
        <v>56</v>
      </c>
      <c r="B56" t="s">
        <v>167</v>
      </c>
      <c r="C56" t="s">
        <v>90</v>
      </c>
      <c r="D56" s="13" t="s">
        <v>56</v>
      </c>
    </row>
    <row r="57" spans="1:4" x14ac:dyDescent="0.25">
      <c r="A57">
        <v>57</v>
      </c>
      <c r="B57" t="s">
        <v>167</v>
      </c>
      <c r="C57" t="s">
        <v>91</v>
      </c>
      <c r="D57" s="24" t="s">
        <v>56</v>
      </c>
    </row>
    <row r="58" spans="1:4" x14ac:dyDescent="0.25">
      <c r="A58">
        <v>58</v>
      </c>
      <c r="B58" t="s">
        <v>167</v>
      </c>
      <c r="C58" t="s">
        <v>92</v>
      </c>
      <c r="D58" s="13" t="s">
        <v>56</v>
      </c>
    </row>
    <row r="59" spans="1:4" x14ac:dyDescent="0.25">
      <c r="A59">
        <v>59</v>
      </c>
      <c r="B59" t="s">
        <v>167</v>
      </c>
      <c r="C59" t="s">
        <v>93</v>
      </c>
      <c r="D59" s="24" t="s">
        <v>56</v>
      </c>
    </row>
    <row r="60" spans="1:4" x14ac:dyDescent="0.25">
      <c r="A60">
        <v>60</v>
      </c>
      <c r="B60" t="s">
        <v>167</v>
      </c>
      <c r="C60" t="s">
        <v>94</v>
      </c>
      <c r="D60" s="13" t="s">
        <v>56</v>
      </c>
    </row>
    <row r="61" spans="1:4" x14ac:dyDescent="0.25">
      <c r="A61">
        <v>61</v>
      </c>
      <c r="B61" t="s">
        <v>167</v>
      </c>
      <c r="C61" t="s">
        <v>137</v>
      </c>
      <c r="D61" s="22" t="s">
        <v>62</v>
      </c>
    </row>
    <row r="62" spans="1:4" x14ac:dyDescent="0.25">
      <c r="A62">
        <v>62</v>
      </c>
      <c r="B62" t="s">
        <v>167</v>
      </c>
      <c r="C62" t="s">
        <v>139</v>
      </c>
      <c r="D62" s="4" t="s">
        <v>62</v>
      </c>
    </row>
    <row r="63" spans="1:4" x14ac:dyDescent="0.25">
      <c r="A63">
        <v>63</v>
      </c>
      <c r="B63" t="s">
        <v>167</v>
      </c>
      <c r="C63" t="s">
        <v>140</v>
      </c>
      <c r="D63" s="22" t="s">
        <v>63</v>
      </c>
    </row>
    <row r="64" spans="1:4" x14ac:dyDescent="0.25">
      <c r="A64">
        <v>64</v>
      </c>
      <c r="B64" t="s">
        <v>167</v>
      </c>
      <c r="C64" t="s">
        <v>141</v>
      </c>
      <c r="D64" s="4" t="s">
        <v>63</v>
      </c>
    </row>
    <row r="65" spans="1:14" x14ac:dyDescent="0.25">
      <c r="A65">
        <v>65</v>
      </c>
      <c r="B65" t="s">
        <v>167</v>
      </c>
      <c r="C65" t="s">
        <v>142</v>
      </c>
      <c r="D65" s="22" t="s">
        <v>136</v>
      </c>
    </row>
    <row r="66" spans="1:14" x14ac:dyDescent="0.25">
      <c r="A66">
        <v>66</v>
      </c>
      <c r="B66" t="s">
        <v>167</v>
      </c>
      <c r="C66" t="s">
        <v>143</v>
      </c>
      <c r="D66" s="4" t="s">
        <v>65</v>
      </c>
    </row>
    <row r="67" spans="1:14" x14ac:dyDescent="0.25">
      <c r="A67">
        <v>67</v>
      </c>
      <c r="B67" t="s">
        <v>167</v>
      </c>
      <c r="C67" t="s">
        <v>144</v>
      </c>
      <c r="D67" s="22" t="s">
        <v>136</v>
      </c>
    </row>
    <row r="68" spans="1:14" x14ac:dyDescent="0.25">
      <c r="A68">
        <v>68</v>
      </c>
      <c r="B68" t="s">
        <v>167</v>
      </c>
      <c r="C68" t="s">
        <v>145</v>
      </c>
      <c r="D68" s="4" t="s">
        <v>136</v>
      </c>
    </row>
    <row r="69" spans="1:14" x14ac:dyDescent="0.25">
      <c r="A69">
        <v>69</v>
      </c>
      <c r="B69" t="s">
        <v>167</v>
      </c>
      <c r="C69" t="s">
        <v>146</v>
      </c>
      <c r="D69" s="22" t="s">
        <v>136</v>
      </c>
    </row>
    <row r="70" spans="1:14" x14ac:dyDescent="0.25">
      <c r="A70">
        <v>70</v>
      </c>
      <c r="B70" t="s">
        <v>167</v>
      </c>
      <c r="C70" t="s">
        <v>147</v>
      </c>
      <c r="D70" s="13" t="s">
        <v>56</v>
      </c>
      <c r="E70" t="s">
        <v>59</v>
      </c>
      <c r="F70" t="s">
        <v>60</v>
      </c>
      <c r="G70" t="s">
        <v>61</v>
      </c>
      <c r="H70" t="s">
        <v>62</v>
      </c>
      <c r="I70" t="s">
        <v>57</v>
      </c>
    </row>
    <row r="71" spans="1:14" x14ac:dyDescent="0.25">
      <c r="A71">
        <v>71</v>
      </c>
      <c r="B71" t="s">
        <v>167</v>
      </c>
      <c r="C71" t="s">
        <v>149</v>
      </c>
      <c r="D71" s="24" t="s">
        <v>65</v>
      </c>
      <c r="E71" t="s">
        <v>16</v>
      </c>
      <c r="F71" t="s">
        <v>132</v>
      </c>
    </row>
    <row r="72" spans="1:14" x14ac:dyDescent="0.25">
      <c r="A72">
        <v>72</v>
      </c>
      <c r="B72" t="s">
        <v>167</v>
      </c>
      <c r="C72" t="s">
        <v>151</v>
      </c>
      <c r="D72" s="13" t="s">
        <v>56</v>
      </c>
      <c r="E72" t="s">
        <v>62</v>
      </c>
    </row>
    <row r="73" spans="1:14" x14ac:dyDescent="0.25">
      <c r="A73">
        <v>73</v>
      </c>
      <c r="B73" t="s">
        <v>167</v>
      </c>
      <c r="C73" t="s">
        <v>153</v>
      </c>
      <c r="D73" s="24" t="s">
        <v>65</v>
      </c>
      <c r="E73" t="s">
        <v>16</v>
      </c>
      <c r="F73" t="s">
        <v>132</v>
      </c>
    </row>
    <row r="74" spans="1:14" x14ac:dyDescent="0.25">
      <c r="A74">
        <v>74</v>
      </c>
      <c r="B74" t="s">
        <v>167</v>
      </c>
      <c r="C74" t="s">
        <v>154</v>
      </c>
      <c r="D74" s="13" t="s">
        <v>16</v>
      </c>
      <c r="E74" t="s">
        <v>132</v>
      </c>
    </row>
    <row r="75" spans="1:14" x14ac:dyDescent="0.25">
      <c r="A75">
        <v>75</v>
      </c>
      <c r="B75" t="s">
        <v>167</v>
      </c>
      <c r="C75" t="s">
        <v>155</v>
      </c>
      <c r="D75" s="24" t="s">
        <v>56</v>
      </c>
      <c r="E75" t="s">
        <v>59</v>
      </c>
      <c r="F75" t="s">
        <v>60</v>
      </c>
      <c r="G75" t="s">
        <v>61</v>
      </c>
      <c r="H75" t="s">
        <v>62</v>
      </c>
      <c r="I75" t="s">
        <v>57</v>
      </c>
      <c r="J75" t="s">
        <v>16</v>
      </c>
    </row>
    <row r="76" spans="1:14" x14ac:dyDescent="0.25">
      <c r="A76">
        <v>76</v>
      </c>
      <c r="B76" t="s">
        <v>167</v>
      </c>
      <c r="C76" t="s">
        <v>156</v>
      </c>
      <c r="D76" s="13" t="s">
        <v>62</v>
      </c>
      <c r="E76" t="s">
        <v>16</v>
      </c>
      <c r="F76" t="s">
        <v>132</v>
      </c>
    </row>
    <row r="77" spans="1:14" x14ac:dyDescent="0.25">
      <c r="A77">
        <v>77</v>
      </c>
      <c r="B77" t="s">
        <v>167</v>
      </c>
      <c r="C77" t="s">
        <v>157</v>
      </c>
      <c r="D77" s="24" t="s">
        <v>62</v>
      </c>
      <c r="E77" t="s">
        <v>16</v>
      </c>
      <c r="F77" t="s">
        <v>132</v>
      </c>
    </row>
    <row r="78" spans="1:14" x14ac:dyDescent="0.25">
      <c r="A78">
        <v>78</v>
      </c>
      <c r="B78" t="s">
        <v>167</v>
      </c>
      <c r="C78" t="s">
        <v>159</v>
      </c>
      <c r="D78" s="13" t="s">
        <v>62</v>
      </c>
      <c r="E78" t="s">
        <v>16</v>
      </c>
      <c r="F78" t="s">
        <v>132</v>
      </c>
      <c r="G78" t="s">
        <v>133</v>
      </c>
    </row>
    <row r="79" spans="1:14" x14ac:dyDescent="0.25">
      <c r="A79">
        <v>79</v>
      </c>
      <c r="B79" t="s">
        <v>167</v>
      </c>
      <c r="C79" t="s">
        <v>160</v>
      </c>
      <c r="D79" s="24" t="s">
        <v>56</v>
      </c>
      <c r="E79" t="s">
        <v>59</v>
      </c>
      <c r="F79" t="s">
        <v>60</v>
      </c>
      <c r="G79" t="s">
        <v>61</v>
      </c>
      <c r="H79" t="s">
        <v>62</v>
      </c>
      <c r="I79" t="s">
        <v>57</v>
      </c>
      <c r="J79" t="s">
        <v>63</v>
      </c>
      <c r="K79" t="s">
        <v>65</v>
      </c>
      <c r="L79" t="s">
        <v>178</v>
      </c>
      <c r="M79" t="s">
        <v>179</v>
      </c>
      <c r="N79" t="s">
        <v>180</v>
      </c>
    </row>
    <row r="80" spans="1:14" x14ac:dyDescent="0.25">
      <c r="A80">
        <v>80</v>
      </c>
      <c r="B80" t="s">
        <v>167</v>
      </c>
      <c r="C80" t="s">
        <v>162</v>
      </c>
      <c r="D80" s="13" t="s">
        <v>63</v>
      </c>
      <c r="E80" t="s">
        <v>65</v>
      </c>
      <c r="F80" t="s">
        <v>132</v>
      </c>
      <c r="G80" t="s">
        <v>133</v>
      </c>
    </row>
    <row r="81" spans="1:10" x14ac:dyDescent="0.25">
      <c r="A81">
        <v>81</v>
      </c>
      <c r="B81" t="s">
        <v>167</v>
      </c>
      <c r="C81" t="s">
        <v>172</v>
      </c>
      <c r="D81" s="27" t="s">
        <v>133</v>
      </c>
    </row>
    <row r="82" spans="1:10" x14ac:dyDescent="0.25">
      <c r="A82">
        <v>82</v>
      </c>
      <c r="B82" t="s">
        <v>167</v>
      </c>
      <c r="C82" t="s">
        <v>165</v>
      </c>
      <c r="D82" s="23" t="s">
        <v>56</v>
      </c>
      <c r="E82" t="s">
        <v>59</v>
      </c>
      <c r="F82" t="s">
        <v>60</v>
      </c>
      <c r="G82" t="s">
        <v>62</v>
      </c>
      <c r="H82" t="s">
        <v>134</v>
      </c>
      <c r="I82" t="s">
        <v>135</v>
      </c>
      <c r="J82" t="s">
        <v>136</v>
      </c>
    </row>
    <row r="83" spans="1:10" x14ac:dyDescent="0.25">
      <c r="A83">
        <v>83</v>
      </c>
      <c r="B83" t="s">
        <v>167</v>
      </c>
      <c r="C83" t="s">
        <v>164</v>
      </c>
      <c r="D83" s="27" t="s">
        <v>56</v>
      </c>
      <c r="E83" t="s">
        <v>59</v>
      </c>
      <c r="F83" t="s">
        <v>60</v>
      </c>
      <c r="G83" t="s">
        <v>62</v>
      </c>
      <c r="H83" t="s">
        <v>134</v>
      </c>
      <c r="I83" t="s">
        <v>135</v>
      </c>
      <c r="J83" t="s">
        <v>136</v>
      </c>
    </row>
    <row r="84" spans="1:10" x14ac:dyDescent="0.25">
      <c r="A84">
        <v>84</v>
      </c>
      <c r="B84" t="s">
        <v>167</v>
      </c>
      <c r="C84" t="s">
        <v>174</v>
      </c>
      <c r="D84" s="23" t="s">
        <v>63</v>
      </c>
      <c r="E84" t="s">
        <v>64</v>
      </c>
      <c r="F84" t="s">
        <v>65</v>
      </c>
    </row>
    <row r="85" spans="1:10" x14ac:dyDescent="0.25">
      <c r="A85">
        <v>85</v>
      </c>
      <c r="B85" t="s">
        <v>167</v>
      </c>
      <c r="C85" t="s">
        <v>173</v>
      </c>
      <c r="D85" s="27" t="s">
        <v>63</v>
      </c>
      <c r="E85" t="s">
        <v>64</v>
      </c>
      <c r="F85" t="s">
        <v>65</v>
      </c>
    </row>
    <row r="86" spans="1:10" x14ac:dyDescent="0.25">
      <c r="A86">
        <v>86</v>
      </c>
      <c r="B86" t="s">
        <v>167</v>
      </c>
      <c r="C86" t="s">
        <v>176</v>
      </c>
      <c r="D86" s="4" t="s">
        <v>63</v>
      </c>
      <c r="E86" t="s">
        <v>64</v>
      </c>
      <c r="F86" t="s">
        <v>65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C912FC-351A-4F91-A263-8083E797F2C8}">
  <dimension ref="A1:CM369"/>
  <sheetViews>
    <sheetView workbookViewId="0">
      <selection activeCell="G23" sqref="G23"/>
    </sheetView>
  </sheetViews>
  <sheetFormatPr defaultRowHeight="15" x14ac:dyDescent="0.25"/>
  <cols>
    <col min="2" max="2" width="15.28515625" bestFit="1" customWidth="1"/>
    <col min="3" max="3" width="47.7109375" customWidth="1"/>
  </cols>
  <sheetData>
    <row r="1" spans="1:91" x14ac:dyDescent="0.25">
      <c r="D1" t="s">
        <v>168</v>
      </c>
      <c r="E1" t="s">
        <v>168</v>
      </c>
      <c r="F1" t="s">
        <v>168</v>
      </c>
      <c r="G1" t="s">
        <v>168</v>
      </c>
      <c r="H1" t="s">
        <v>168</v>
      </c>
      <c r="I1" t="s">
        <v>168</v>
      </c>
      <c r="J1" t="s">
        <v>168</v>
      </c>
      <c r="K1" t="s">
        <v>168</v>
      </c>
      <c r="L1" t="s">
        <v>168</v>
      </c>
      <c r="M1" t="s">
        <v>168</v>
      </c>
      <c r="N1" t="s">
        <v>168</v>
      </c>
      <c r="O1" t="s">
        <v>168</v>
      </c>
      <c r="P1" t="s">
        <v>168</v>
      </c>
      <c r="Q1" t="s">
        <v>168</v>
      </c>
      <c r="R1" t="s">
        <v>168</v>
      </c>
      <c r="S1" t="s">
        <v>168</v>
      </c>
      <c r="T1" t="s">
        <v>168</v>
      </c>
      <c r="U1" t="s">
        <v>168</v>
      </c>
      <c r="V1" t="s">
        <v>168</v>
      </c>
      <c r="W1" t="s">
        <v>168</v>
      </c>
      <c r="X1" t="s">
        <v>168</v>
      </c>
      <c r="Y1" t="s">
        <v>168</v>
      </c>
      <c r="Z1" t="s">
        <v>168</v>
      </c>
      <c r="AA1" t="s">
        <v>168</v>
      </c>
      <c r="AB1" t="s">
        <v>168</v>
      </c>
      <c r="AC1" t="s">
        <v>168</v>
      </c>
      <c r="AD1" t="s">
        <v>170</v>
      </c>
      <c r="AE1" t="s">
        <v>170</v>
      </c>
      <c r="AF1" t="s">
        <v>170</v>
      </c>
      <c r="AG1" t="s">
        <v>170</v>
      </c>
      <c r="AH1" t="s">
        <v>170</v>
      </c>
      <c r="AI1" t="s">
        <v>170</v>
      </c>
      <c r="AJ1" t="s">
        <v>170</v>
      </c>
      <c r="AK1" t="s">
        <v>170</v>
      </c>
      <c r="AL1" t="s">
        <v>170</v>
      </c>
      <c r="AM1" t="s">
        <v>170</v>
      </c>
      <c r="AN1" t="s">
        <v>167</v>
      </c>
      <c r="AO1" t="s">
        <v>167</v>
      </c>
      <c r="AP1" t="s">
        <v>167</v>
      </c>
      <c r="AQ1" t="s">
        <v>167</v>
      </c>
      <c r="AR1" t="s">
        <v>167</v>
      </c>
      <c r="AS1" t="s">
        <v>167</v>
      </c>
      <c r="AT1" t="s">
        <v>167</v>
      </c>
      <c r="AU1" t="s">
        <v>167</v>
      </c>
      <c r="AV1" t="s">
        <v>167</v>
      </c>
      <c r="AW1" t="s">
        <v>167</v>
      </c>
      <c r="AX1" t="s">
        <v>167</v>
      </c>
      <c r="AY1" t="s">
        <v>167</v>
      </c>
      <c r="AZ1" t="s">
        <v>167</v>
      </c>
      <c r="BA1" t="s">
        <v>167</v>
      </c>
      <c r="BB1" t="s">
        <v>167</v>
      </c>
      <c r="BC1" t="s">
        <v>167</v>
      </c>
      <c r="BD1" t="s">
        <v>167</v>
      </c>
      <c r="BE1" t="s">
        <v>167</v>
      </c>
      <c r="BF1" t="s">
        <v>167</v>
      </c>
      <c r="BG1" t="s">
        <v>167</v>
      </c>
      <c r="BH1" t="s">
        <v>167</v>
      </c>
      <c r="BI1" t="s">
        <v>167</v>
      </c>
      <c r="BJ1" t="s">
        <v>167</v>
      </c>
      <c r="BK1" t="s">
        <v>167</v>
      </c>
      <c r="BL1" t="s">
        <v>167</v>
      </c>
      <c r="BM1" t="s">
        <v>167</v>
      </c>
      <c r="BN1" t="s">
        <v>167</v>
      </c>
      <c r="BO1" t="s">
        <v>167</v>
      </c>
      <c r="BP1" t="s">
        <v>167</v>
      </c>
      <c r="BQ1" t="s">
        <v>167</v>
      </c>
      <c r="BR1" t="s">
        <v>167</v>
      </c>
      <c r="BS1" t="s">
        <v>167</v>
      </c>
      <c r="BT1" t="s">
        <v>167</v>
      </c>
      <c r="BU1" t="s">
        <v>167</v>
      </c>
      <c r="BV1" t="s">
        <v>167</v>
      </c>
      <c r="BW1" t="s">
        <v>167</v>
      </c>
      <c r="BX1" t="s">
        <v>167</v>
      </c>
      <c r="BY1" t="s">
        <v>167</v>
      </c>
      <c r="BZ1" t="s">
        <v>167</v>
      </c>
      <c r="CA1" t="s">
        <v>167</v>
      </c>
      <c r="CB1" t="s">
        <v>167</v>
      </c>
      <c r="CC1" t="s">
        <v>167</v>
      </c>
      <c r="CD1" t="s">
        <v>167</v>
      </c>
      <c r="CE1" t="s">
        <v>167</v>
      </c>
      <c r="CF1" t="s">
        <v>167</v>
      </c>
      <c r="CG1" t="s">
        <v>167</v>
      </c>
      <c r="CH1" t="s">
        <v>167</v>
      </c>
      <c r="CI1" t="s">
        <v>167</v>
      </c>
      <c r="CJ1" t="s">
        <v>167</v>
      </c>
      <c r="CK1" t="s">
        <v>167</v>
      </c>
      <c r="CL1" s="27" t="s">
        <v>63</v>
      </c>
      <c r="CM1" s="4" t="s">
        <v>63</v>
      </c>
    </row>
    <row r="2" spans="1:91" x14ac:dyDescent="0.25">
      <c r="D2" t="s">
        <v>95</v>
      </c>
      <c r="E2" t="s">
        <v>96</v>
      </c>
      <c r="F2" t="s">
        <v>97</v>
      </c>
      <c r="G2" t="s">
        <v>98</v>
      </c>
      <c r="H2" t="s">
        <v>99</v>
      </c>
      <c r="I2" t="s">
        <v>100</v>
      </c>
      <c r="J2" t="s">
        <v>101</v>
      </c>
      <c r="K2" t="s">
        <v>102</v>
      </c>
      <c r="L2" t="s">
        <v>103</v>
      </c>
      <c r="M2" t="s">
        <v>104</v>
      </c>
      <c r="N2" t="s">
        <v>105</v>
      </c>
      <c r="O2" t="s">
        <v>106</v>
      </c>
      <c r="P2" t="s">
        <v>107</v>
      </c>
      <c r="Q2" t="s">
        <v>108</v>
      </c>
      <c r="R2" t="s">
        <v>109</v>
      </c>
      <c r="S2" t="s">
        <v>110</v>
      </c>
      <c r="T2" t="s">
        <v>111</v>
      </c>
      <c r="U2" t="s">
        <v>112</v>
      </c>
      <c r="V2" t="s">
        <v>113</v>
      </c>
      <c r="W2" t="s">
        <v>114</v>
      </c>
      <c r="X2" t="s">
        <v>115</v>
      </c>
      <c r="Y2" t="s">
        <v>116</v>
      </c>
      <c r="Z2" t="s">
        <v>117</v>
      </c>
      <c r="AA2" t="s">
        <v>118</v>
      </c>
      <c r="AB2" t="s">
        <v>119</v>
      </c>
      <c r="AC2" t="s">
        <v>120</v>
      </c>
      <c r="AD2" t="s">
        <v>121</v>
      </c>
      <c r="AE2" t="s">
        <v>122</v>
      </c>
      <c r="AF2" t="s">
        <v>123</v>
      </c>
      <c r="AG2" t="s">
        <v>124</v>
      </c>
      <c r="AH2" t="s">
        <v>125</v>
      </c>
      <c r="AI2" t="s">
        <v>126</v>
      </c>
      <c r="AJ2" t="s">
        <v>127</v>
      </c>
      <c r="AK2" t="s">
        <v>128</v>
      </c>
      <c r="AL2" t="s">
        <v>129</v>
      </c>
      <c r="AM2" t="s">
        <v>130</v>
      </c>
      <c r="AN2" t="s">
        <v>82</v>
      </c>
      <c r="AO2" t="s">
        <v>83</v>
      </c>
      <c r="AP2" t="s">
        <v>73</v>
      </c>
      <c r="AQ2" t="s">
        <v>72</v>
      </c>
      <c r="AR2" t="s">
        <v>74</v>
      </c>
      <c r="AS2" t="s">
        <v>75</v>
      </c>
      <c r="AT2" t="s">
        <v>76</v>
      </c>
      <c r="AU2" t="s">
        <v>77</v>
      </c>
      <c r="AV2" t="s">
        <v>81</v>
      </c>
      <c r="AW2" t="s">
        <v>80</v>
      </c>
      <c r="AX2" t="s">
        <v>79</v>
      </c>
      <c r="AY2" t="s">
        <v>84</v>
      </c>
      <c r="AZ2" t="s">
        <v>58</v>
      </c>
      <c r="BA2" t="s">
        <v>78</v>
      </c>
      <c r="BB2" t="s">
        <v>85</v>
      </c>
      <c r="BC2" t="s">
        <v>86</v>
      </c>
      <c r="BD2" t="s">
        <v>87</v>
      </c>
      <c r="BE2" t="s">
        <v>88</v>
      </c>
      <c r="BF2" t="s">
        <v>89</v>
      </c>
      <c r="BG2" t="s">
        <v>90</v>
      </c>
      <c r="BH2" t="s">
        <v>91</v>
      </c>
      <c r="BI2" t="s">
        <v>92</v>
      </c>
      <c r="BJ2" t="s">
        <v>93</v>
      </c>
      <c r="BK2" t="s">
        <v>94</v>
      </c>
      <c r="BL2" t="s">
        <v>137</v>
      </c>
      <c r="BM2" t="s">
        <v>139</v>
      </c>
      <c r="BN2" t="s">
        <v>140</v>
      </c>
      <c r="BO2" t="s">
        <v>141</v>
      </c>
      <c r="BP2" t="s">
        <v>142</v>
      </c>
      <c r="BQ2" t="s">
        <v>143</v>
      </c>
      <c r="BR2" t="s">
        <v>144</v>
      </c>
      <c r="BS2" t="s">
        <v>145</v>
      </c>
      <c r="BT2" t="s">
        <v>146</v>
      </c>
      <c r="BU2" t="s">
        <v>147</v>
      </c>
      <c r="BV2" t="s">
        <v>149</v>
      </c>
      <c r="BW2" t="s">
        <v>151</v>
      </c>
      <c r="BX2" t="s">
        <v>153</v>
      </c>
      <c r="BY2" t="s">
        <v>154</v>
      </c>
      <c r="BZ2" t="s">
        <v>155</v>
      </c>
      <c r="CA2" t="s">
        <v>156</v>
      </c>
      <c r="CB2" t="s">
        <v>157</v>
      </c>
      <c r="CC2" t="s">
        <v>159</v>
      </c>
      <c r="CD2" t="s">
        <v>160</v>
      </c>
      <c r="CE2" t="s">
        <v>162</v>
      </c>
      <c r="CF2" t="s">
        <v>172</v>
      </c>
      <c r="CG2" t="s">
        <v>165</v>
      </c>
      <c r="CH2" t="s">
        <v>164</v>
      </c>
      <c r="CI2" t="s">
        <v>174</v>
      </c>
      <c r="CJ2" t="s">
        <v>173</v>
      </c>
      <c r="CK2" t="s">
        <v>176</v>
      </c>
      <c r="CL2" t="s">
        <v>64</v>
      </c>
      <c r="CM2" t="s">
        <v>64</v>
      </c>
    </row>
    <row r="3" spans="1:91" x14ac:dyDescent="0.25">
      <c r="D3">
        <v>1</v>
      </c>
      <c r="CL3" t="s">
        <v>65</v>
      </c>
      <c r="CM3" t="s">
        <v>65</v>
      </c>
    </row>
    <row r="4" spans="1:91" x14ac:dyDescent="0.25">
      <c r="A4">
        <f>IF(D3&lt;87,D3,A3)</f>
        <v>1</v>
      </c>
      <c r="B4" t="str">
        <f>VLOOKUP(A4,Folha1!A:C,2,0)</f>
        <v>ABASTECIMENTO</v>
      </c>
      <c r="C4" t="str">
        <f>VLOOKUP(A4,Folha1!A:C,3,0)</f>
        <v>Montagem do Almoxarifado Central;</v>
      </c>
      <c r="D4" s="20" t="s">
        <v>56</v>
      </c>
      <c r="E4" t="e">
        <f>VLOOKUP(D4,#REF!,2,0)</f>
        <v>#REF!</v>
      </c>
    </row>
    <row r="5" spans="1:91" x14ac:dyDescent="0.25">
      <c r="A5">
        <f>IF(D4&lt;87,D4,A4)</f>
        <v>1</v>
      </c>
      <c r="B5" t="str">
        <f>VLOOKUP(A5,Folha1!A:C,2,0)</f>
        <v>ABASTECIMENTO</v>
      </c>
      <c r="C5" t="str">
        <f>VLOOKUP(A5,Folha1!A:C,3,0)</f>
        <v>Montagem do Almoxarifado Central;</v>
      </c>
      <c r="D5" t="s">
        <v>59</v>
      </c>
      <c r="E5" t="e">
        <f>VLOOKUP(D5,#REF!,2,0)</f>
        <v>#REF!</v>
      </c>
    </row>
    <row r="6" spans="1:91" x14ac:dyDescent="0.25">
      <c r="A6">
        <f t="shared" ref="A6:A69" si="0">IF(D5&lt;87,D5,A5)</f>
        <v>1</v>
      </c>
      <c r="B6" t="str">
        <f>VLOOKUP(A6,Folha1!A:C,2,0)</f>
        <v>ABASTECIMENTO</v>
      </c>
      <c r="C6" t="str">
        <f>VLOOKUP(A6,Folha1!A:C,3,0)</f>
        <v>Montagem do Almoxarifado Central;</v>
      </c>
      <c r="D6" t="s">
        <v>60</v>
      </c>
      <c r="E6" t="e">
        <f>VLOOKUP(D6,#REF!,2,0)</f>
        <v>#REF!</v>
      </c>
    </row>
    <row r="7" spans="1:91" x14ac:dyDescent="0.25">
      <c r="A7">
        <f t="shared" si="0"/>
        <v>1</v>
      </c>
      <c r="B7" t="str">
        <f>VLOOKUP(A7,Folha1!A:C,2,0)</f>
        <v>ABASTECIMENTO</v>
      </c>
      <c r="C7" t="str">
        <f>VLOOKUP(A7,Folha1!A:C,3,0)</f>
        <v>Montagem do Almoxarifado Central;</v>
      </c>
      <c r="D7">
        <v>2</v>
      </c>
      <c r="E7" t="e">
        <f>VLOOKUP(D7,#REF!,2,0)</f>
        <v>#REF!</v>
      </c>
    </row>
    <row r="8" spans="1:91" x14ac:dyDescent="0.25">
      <c r="A8">
        <f t="shared" si="0"/>
        <v>2</v>
      </c>
      <c r="B8" t="str">
        <f>VLOOKUP(A8,Folha1!A:C,2,0)</f>
        <v>ABASTECIMENTO</v>
      </c>
      <c r="C8" t="str">
        <f>VLOOKUP(A8,Folha1!A:C,3,0)</f>
        <v>Identificação de Necessidades Imediatas de Abastecimento;</v>
      </c>
      <c r="D8" s="21" t="s">
        <v>56</v>
      </c>
      <c r="E8" t="e">
        <f>VLOOKUP(D8,#REF!,2,0)</f>
        <v>#REF!</v>
      </c>
    </row>
    <row r="9" spans="1:91" x14ac:dyDescent="0.25">
      <c r="A9">
        <f t="shared" si="0"/>
        <v>2</v>
      </c>
      <c r="B9" t="str">
        <f>VLOOKUP(A9,Folha1!A:C,2,0)</f>
        <v>ABASTECIMENTO</v>
      </c>
      <c r="C9" t="str">
        <f>VLOOKUP(A9,Folha1!A:C,3,0)</f>
        <v>Identificação de Necessidades Imediatas de Abastecimento;</v>
      </c>
      <c r="D9" t="s">
        <v>59</v>
      </c>
      <c r="E9" t="e">
        <f>VLOOKUP(D9,#REF!,2,0)</f>
        <v>#REF!</v>
      </c>
    </row>
    <row r="10" spans="1:91" x14ac:dyDescent="0.25">
      <c r="A10">
        <f t="shared" si="0"/>
        <v>2</v>
      </c>
      <c r="B10" t="str">
        <f>VLOOKUP(A10,Folha1!A:C,2,0)</f>
        <v>ABASTECIMENTO</v>
      </c>
      <c r="C10" t="str">
        <f>VLOOKUP(A10,Folha1!A:C,3,0)</f>
        <v>Identificação de Necessidades Imediatas de Abastecimento;</v>
      </c>
      <c r="D10" t="s">
        <v>60</v>
      </c>
      <c r="E10" t="e">
        <f>VLOOKUP(D10,#REF!,2,0)</f>
        <v>#REF!</v>
      </c>
    </row>
    <row r="11" spans="1:91" x14ac:dyDescent="0.25">
      <c r="A11">
        <f t="shared" si="0"/>
        <v>2</v>
      </c>
      <c r="B11" t="str">
        <f>VLOOKUP(A11,Folha1!A:C,2,0)</f>
        <v>ABASTECIMENTO</v>
      </c>
      <c r="C11" t="str">
        <f>VLOOKUP(A11,Folha1!A:C,3,0)</f>
        <v>Identificação de Necessidades Imediatas de Abastecimento;</v>
      </c>
      <c r="D11" t="s">
        <v>61</v>
      </c>
      <c r="E11" t="e">
        <f>VLOOKUP(D11,#REF!,2,0)</f>
        <v>#REF!</v>
      </c>
    </row>
    <row r="12" spans="1:91" x14ac:dyDescent="0.25">
      <c r="A12">
        <f t="shared" si="0"/>
        <v>2</v>
      </c>
      <c r="B12" t="str">
        <f>VLOOKUP(A12,Folha1!A:C,2,0)</f>
        <v>ABASTECIMENTO</v>
      </c>
      <c r="C12" t="str">
        <f>VLOOKUP(A12,Folha1!A:C,3,0)</f>
        <v>Identificação de Necessidades Imediatas de Abastecimento;</v>
      </c>
      <c r="D12" t="s">
        <v>62</v>
      </c>
      <c r="E12" t="e">
        <f>VLOOKUP(D12,#REF!,2,0)</f>
        <v>#REF!</v>
      </c>
    </row>
    <row r="13" spans="1:91" x14ac:dyDescent="0.25">
      <c r="A13">
        <f t="shared" si="0"/>
        <v>2</v>
      </c>
      <c r="B13" t="str">
        <f>VLOOKUP(A13,Folha1!A:C,2,0)</f>
        <v>ABASTECIMENTO</v>
      </c>
      <c r="C13" t="str">
        <f>VLOOKUP(A13,Folha1!A:C,3,0)</f>
        <v>Identificação de Necessidades Imediatas de Abastecimento;</v>
      </c>
      <c r="D13">
        <v>3</v>
      </c>
      <c r="E13" t="e">
        <f>VLOOKUP(D13,#REF!,2,0)</f>
        <v>#REF!</v>
      </c>
    </row>
    <row r="14" spans="1:91" x14ac:dyDescent="0.25">
      <c r="A14">
        <f t="shared" si="0"/>
        <v>3</v>
      </c>
      <c r="B14" t="str">
        <f>VLOOKUP(A14,Folha1!A:C,2,0)</f>
        <v>ABASTECIMENTO</v>
      </c>
      <c r="C14" t="str">
        <f>VLOOKUP(A14,Folha1!A:C,3,0)</f>
        <v>Elaboração de Lotes de Compra para Abastecimento Inicial de Tamponamento;</v>
      </c>
      <c r="D14" s="20" t="s">
        <v>56</v>
      </c>
      <c r="E14" t="e">
        <f>VLOOKUP(D14,#REF!,2,0)</f>
        <v>#REF!</v>
      </c>
    </row>
    <row r="15" spans="1:91" x14ac:dyDescent="0.25">
      <c r="A15">
        <f t="shared" si="0"/>
        <v>3</v>
      </c>
      <c r="B15" t="str">
        <f>VLOOKUP(A15,Folha1!A:C,2,0)</f>
        <v>ABASTECIMENTO</v>
      </c>
      <c r="C15" t="str">
        <f>VLOOKUP(A15,Folha1!A:C,3,0)</f>
        <v>Elaboração de Lotes de Compra para Abastecimento Inicial de Tamponamento;</v>
      </c>
      <c r="D15" t="s">
        <v>59</v>
      </c>
      <c r="E15" t="e">
        <f>VLOOKUP(D15,#REF!,2,0)</f>
        <v>#REF!</v>
      </c>
    </row>
    <row r="16" spans="1:91" x14ac:dyDescent="0.25">
      <c r="A16">
        <f t="shared" si="0"/>
        <v>3</v>
      </c>
      <c r="B16" t="str">
        <f>VLOOKUP(A16,Folha1!A:C,2,0)</f>
        <v>ABASTECIMENTO</v>
      </c>
      <c r="C16" t="str">
        <f>VLOOKUP(A16,Folha1!A:C,3,0)</f>
        <v>Elaboração de Lotes de Compra para Abastecimento Inicial de Tamponamento;</v>
      </c>
      <c r="D16" t="s">
        <v>60</v>
      </c>
      <c r="E16" t="e">
        <f>VLOOKUP(D16,#REF!,2,0)</f>
        <v>#REF!</v>
      </c>
    </row>
    <row r="17" spans="1:5" x14ac:dyDescent="0.25">
      <c r="A17">
        <f t="shared" si="0"/>
        <v>3</v>
      </c>
      <c r="B17" t="str">
        <f>VLOOKUP(A17,Folha1!A:C,2,0)</f>
        <v>ABASTECIMENTO</v>
      </c>
      <c r="C17" t="str">
        <f>VLOOKUP(A17,Folha1!A:C,3,0)</f>
        <v>Elaboração de Lotes de Compra para Abastecimento Inicial de Tamponamento;</v>
      </c>
      <c r="D17" t="s">
        <v>61</v>
      </c>
      <c r="E17" t="e">
        <f>VLOOKUP(D17,#REF!,2,0)</f>
        <v>#REF!</v>
      </c>
    </row>
    <row r="18" spans="1:5" x14ac:dyDescent="0.25">
      <c r="A18">
        <f t="shared" si="0"/>
        <v>3</v>
      </c>
      <c r="B18" t="str">
        <f>VLOOKUP(A18,Folha1!A:C,2,0)</f>
        <v>ABASTECIMENTO</v>
      </c>
      <c r="C18" t="str">
        <f>VLOOKUP(A18,Folha1!A:C,3,0)</f>
        <v>Elaboração de Lotes de Compra para Abastecimento Inicial de Tamponamento;</v>
      </c>
      <c r="D18" t="s">
        <v>62</v>
      </c>
      <c r="E18" t="e">
        <f>VLOOKUP(D18,#REF!,2,0)</f>
        <v>#REF!</v>
      </c>
    </row>
    <row r="19" spans="1:5" x14ac:dyDescent="0.25">
      <c r="A19">
        <f t="shared" si="0"/>
        <v>3</v>
      </c>
      <c r="B19" t="str">
        <f>VLOOKUP(A19,Folha1!A:C,2,0)</f>
        <v>ABASTECIMENTO</v>
      </c>
      <c r="C19" t="str">
        <f>VLOOKUP(A19,Folha1!A:C,3,0)</f>
        <v>Elaboração de Lotes de Compra para Abastecimento Inicial de Tamponamento;</v>
      </c>
      <c r="D19" t="s">
        <v>57</v>
      </c>
      <c r="E19" t="e">
        <f>VLOOKUP(D19,#REF!,2,0)</f>
        <v>#REF!</v>
      </c>
    </row>
    <row r="20" spans="1:5" x14ac:dyDescent="0.25">
      <c r="A20">
        <f t="shared" si="0"/>
        <v>3</v>
      </c>
      <c r="B20" t="str">
        <f>VLOOKUP(A20,Folha1!A:C,2,0)</f>
        <v>ABASTECIMENTO</v>
      </c>
      <c r="C20" t="str">
        <f>VLOOKUP(A20,Folha1!A:C,3,0)</f>
        <v>Elaboração de Lotes de Compra para Abastecimento Inicial de Tamponamento;</v>
      </c>
      <c r="D20" t="s">
        <v>64</v>
      </c>
      <c r="E20" t="e">
        <f>VLOOKUP(D20,#REF!,2,0)</f>
        <v>#REF!</v>
      </c>
    </row>
    <row r="21" spans="1:5" x14ac:dyDescent="0.25">
      <c r="A21">
        <f t="shared" si="0"/>
        <v>3</v>
      </c>
      <c r="B21" t="str">
        <f>VLOOKUP(A21,Folha1!A:C,2,0)</f>
        <v>ABASTECIMENTO</v>
      </c>
      <c r="C21" t="str">
        <f>VLOOKUP(A21,Folha1!A:C,3,0)</f>
        <v>Elaboração de Lotes de Compra para Abastecimento Inicial de Tamponamento;</v>
      </c>
      <c r="D21" t="s">
        <v>16</v>
      </c>
      <c r="E21" t="e">
        <f>VLOOKUP(D21,#REF!,2,0)</f>
        <v>#REF!</v>
      </c>
    </row>
    <row r="22" spans="1:5" x14ac:dyDescent="0.25">
      <c r="A22">
        <f t="shared" si="0"/>
        <v>3</v>
      </c>
      <c r="B22" t="str">
        <f>VLOOKUP(A22,Folha1!A:C,2,0)</f>
        <v>ABASTECIMENTO</v>
      </c>
      <c r="C22" t="str">
        <f>VLOOKUP(A22,Folha1!A:C,3,0)</f>
        <v>Elaboração de Lotes de Compra para Abastecimento Inicial de Tamponamento;</v>
      </c>
      <c r="D22">
        <v>4</v>
      </c>
      <c r="E22" t="e">
        <f>VLOOKUP(D22,#REF!,2,0)</f>
        <v>#REF!</v>
      </c>
    </row>
    <row r="23" spans="1:5" x14ac:dyDescent="0.25">
      <c r="A23">
        <f t="shared" si="0"/>
        <v>4</v>
      </c>
      <c r="B23" t="str">
        <f>VLOOKUP(A23,Folha1!A:C,2,0)</f>
        <v>ABASTECIMENTO</v>
      </c>
      <c r="C23" t="str">
        <f>VLOOKUP(A23,Folha1!A:C,3,0)</f>
        <v>Realização de Inventário Geral de Início de Projeto;</v>
      </c>
      <c r="D23" s="21" t="s">
        <v>56</v>
      </c>
      <c r="E23" t="e">
        <f>VLOOKUP(D23,#REF!,2,0)</f>
        <v>#REF!</v>
      </c>
    </row>
    <row r="24" spans="1:5" x14ac:dyDescent="0.25">
      <c r="A24">
        <f t="shared" si="0"/>
        <v>4</v>
      </c>
      <c r="B24" t="str">
        <f>VLOOKUP(A24,Folha1!A:C,2,0)</f>
        <v>ABASTECIMENTO</v>
      </c>
      <c r="C24" t="str">
        <f>VLOOKUP(A24,Folha1!A:C,3,0)</f>
        <v>Realização de Inventário Geral de Início de Projeto;</v>
      </c>
      <c r="D24" t="s">
        <v>59</v>
      </c>
      <c r="E24" t="e">
        <f>VLOOKUP(D24,#REF!,2,0)</f>
        <v>#REF!</v>
      </c>
    </row>
    <row r="25" spans="1:5" x14ac:dyDescent="0.25">
      <c r="A25">
        <f t="shared" si="0"/>
        <v>4</v>
      </c>
      <c r="B25" t="str">
        <f>VLOOKUP(A25,Folha1!A:C,2,0)</f>
        <v>ABASTECIMENTO</v>
      </c>
      <c r="C25" t="str">
        <f>VLOOKUP(A25,Folha1!A:C,3,0)</f>
        <v>Realização de Inventário Geral de Início de Projeto;</v>
      </c>
      <c r="D25" t="s">
        <v>60</v>
      </c>
      <c r="E25" t="e">
        <f>VLOOKUP(D25,#REF!,2,0)</f>
        <v>#REF!</v>
      </c>
    </row>
    <row r="26" spans="1:5" x14ac:dyDescent="0.25">
      <c r="A26">
        <f t="shared" si="0"/>
        <v>4</v>
      </c>
      <c r="B26" t="str">
        <f>VLOOKUP(A26,Folha1!A:C,2,0)</f>
        <v>ABASTECIMENTO</v>
      </c>
      <c r="C26" t="str">
        <f>VLOOKUP(A26,Folha1!A:C,3,0)</f>
        <v>Realização de Inventário Geral de Início de Projeto;</v>
      </c>
      <c r="D26">
        <v>5</v>
      </c>
      <c r="E26" t="e">
        <f>VLOOKUP(D26,#REF!,2,0)</f>
        <v>#REF!</v>
      </c>
    </row>
    <row r="27" spans="1:5" x14ac:dyDescent="0.25">
      <c r="A27">
        <f t="shared" si="0"/>
        <v>5</v>
      </c>
      <c r="B27" t="str">
        <f>VLOOKUP(A27,Folha1!A:C,2,0)</f>
        <v>ABASTECIMENTO</v>
      </c>
      <c r="C27" t="str">
        <f>VLOOKUP(A27,Folha1!A:C,3,0)</f>
        <v>Elaboração de Lotes de Compra para Abastecimento Inicial;</v>
      </c>
      <c r="D27" s="20" t="s">
        <v>56</v>
      </c>
      <c r="E27" t="e">
        <f>VLOOKUP(D27,#REF!,2,0)</f>
        <v>#REF!</v>
      </c>
    </row>
    <row r="28" spans="1:5" x14ac:dyDescent="0.25">
      <c r="A28">
        <f t="shared" si="0"/>
        <v>5</v>
      </c>
      <c r="B28" t="str">
        <f>VLOOKUP(A28,Folha1!A:C,2,0)</f>
        <v>ABASTECIMENTO</v>
      </c>
      <c r="C28" t="str">
        <f>VLOOKUP(A28,Folha1!A:C,3,0)</f>
        <v>Elaboração de Lotes de Compra para Abastecimento Inicial;</v>
      </c>
      <c r="D28" t="s">
        <v>59</v>
      </c>
      <c r="E28" t="e">
        <f>VLOOKUP(D28,#REF!,2,0)</f>
        <v>#REF!</v>
      </c>
    </row>
    <row r="29" spans="1:5" x14ac:dyDescent="0.25">
      <c r="A29">
        <f t="shared" si="0"/>
        <v>5</v>
      </c>
      <c r="B29" t="str">
        <f>VLOOKUP(A29,Folha1!A:C,2,0)</f>
        <v>ABASTECIMENTO</v>
      </c>
      <c r="C29" t="str">
        <f>VLOOKUP(A29,Folha1!A:C,3,0)</f>
        <v>Elaboração de Lotes de Compra para Abastecimento Inicial;</v>
      </c>
      <c r="D29" t="s">
        <v>60</v>
      </c>
      <c r="E29" t="e">
        <f>VLOOKUP(D29,#REF!,2,0)</f>
        <v>#REF!</v>
      </c>
    </row>
    <row r="30" spans="1:5" x14ac:dyDescent="0.25">
      <c r="A30">
        <f t="shared" si="0"/>
        <v>5</v>
      </c>
      <c r="B30" t="str">
        <f>VLOOKUP(A30,Folha1!A:C,2,0)</f>
        <v>ABASTECIMENTO</v>
      </c>
      <c r="C30" t="str">
        <f>VLOOKUP(A30,Folha1!A:C,3,0)</f>
        <v>Elaboração de Lotes de Compra para Abastecimento Inicial;</v>
      </c>
      <c r="D30" t="s">
        <v>61</v>
      </c>
      <c r="E30" t="e">
        <f>VLOOKUP(D30,#REF!,2,0)</f>
        <v>#REF!</v>
      </c>
    </row>
    <row r="31" spans="1:5" x14ac:dyDescent="0.25">
      <c r="A31">
        <f t="shared" si="0"/>
        <v>5</v>
      </c>
      <c r="B31" t="str">
        <f>VLOOKUP(A31,Folha1!A:C,2,0)</f>
        <v>ABASTECIMENTO</v>
      </c>
      <c r="C31" t="str">
        <f>VLOOKUP(A31,Folha1!A:C,3,0)</f>
        <v>Elaboração de Lotes de Compra para Abastecimento Inicial;</v>
      </c>
      <c r="D31" t="s">
        <v>62</v>
      </c>
      <c r="E31" t="e">
        <f>VLOOKUP(D31,#REF!,2,0)</f>
        <v>#REF!</v>
      </c>
    </row>
    <row r="32" spans="1:5" x14ac:dyDescent="0.25">
      <c r="A32">
        <f t="shared" si="0"/>
        <v>5</v>
      </c>
      <c r="B32" t="str">
        <f>VLOOKUP(A32,Folha1!A:C,2,0)</f>
        <v>ABASTECIMENTO</v>
      </c>
      <c r="C32" t="str">
        <f>VLOOKUP(A32,Folha1!A:C,3,0)</f>
        <v>Elaboração de Lotes de Compra para Abastecimento Inicial;</v>
      </c>
      <c r="D32" t="s">
        <v>57</v>
      </c>
      <c r="E32" t="e">
        <f>VLOOKUP(D32,#REF!,2,0)</f>
        <v>#REF!</v>
      </c>
    </row>
    <row r="33" spans="1:5" x14ac:dyDescent="0.25">
      <c r="A33">
        <f t="shared" si="0"/>
        <v>5</v>
      </c>
      <c r="B33" t="str">
        <f>VLOOKUP(A33,Folha1!A:C,2,0)</f>
        <v>ABASTECIMENTO</v>
      </c>
      <c r="C33" t="str">
        <f>VLOOKUP(A33,Folha1!A:C,3,0)</f>
        <v>Elaboração de Lotes de Compra para Abastecimento Inicial;</v>
      </c>
      <c r="D33" t="s">
        <v>64</v>
      </c>
      <c r="E33" t="e">
        <f>VLOOKUP(D33,#REF!,2,0)</f>
        <v>#REF!</v>
      </c>
    </row>
    <row r="34" spans="1:5" x14ac:dyDescent="0.25">
      <c r="A34">
        <f t="shared" si="0"/>
        <v>5</v>
      </c>
      <c r="B34" t="str">
        <f>VLOOKUP(A34,Folha1!A:C,2,0)</f>
        <v>ABASTECIMENTO</v>
      </c>
      <c r="C34" t="str">
        <f>VLOOKUP(A34,Folha1!A:C,3,0)</f>
        <v>Elaboração de Lotes de Compra para Abastecimento Inicial;</v>
      </c>
      <c r="D34" t="s">
        <v>16</v>
      </c>
      <c r="E34" t="e">
        <f>VLOOKUP(D34,#REF!,2,0)</f>
        <v>#REF!</v>
      </c>
    </row>
    <row r="35" spans="1:5" x14ac:dyDescent="0.25">
      <c r="A35">
        <f t="shared" si="0"/>
        <v>5</v>
      </c>
      <c r="B35" t="str">
        <f>VLOOKUP(A35,Folha1!A:C,2,0)</f>
        <v>ABASTECIMENTO</v>
      </c>
      <c r="C35" t="str">
        <f>VLOOKUP(A35,Folha1!A:C,3,0)</f>
        <v>Elaboração de Lotes de Compra para Abastecimento Inicial;</v>
      </c>
      <c r="D35">
        <v>6</v>
      </c>
      <c r="E35" t="e">
        <f>VLOOKUP(D35,#REF!,2,0)</f>
        <v>#REF!</v>
      </c>
    </row>
    <row r="36" spans="1:5" x14ac:dyDescent="0.25">
      <c r="A36">
        <f t="shared" si="0"/>
        <v>6</v>
      </c>
      <c r="B36" t="str">
        <f>VLOOKUP(A36,Folha1!A:C,2,0)</f>
        <v>ABASTECIMENTO</v>
      </c>
      <c r="C36" t="str">
        <f>VLOOKUP(A36,Folha1!A:C,3,0)</f>
        <v>Aquisição de Materiais e Medicamentos para Demanda Inicial;</v>
      </c>
      <c r="D36" s="21" t="s">
        <v>56</v>
      </c>
      <c r="E36" t="e">
        <f>VLOOKUP(D36,#REF!,2,0)</f>
        <v>#REF!</v>
      </c>
    </row>
    <row r="37" spans="1:5" x14ac:dyDescent="0.25">
      <c r="A37">
        <f t="shared" si="0"/>
        <v>6</v>
      </c>
      <c r="B37" t="str">
        <f>VLOOKUP(A37,Folha1!A:C,2,0)</f>
        <v>ABASTECIMENTO</v>
      </c>
      <c r="C37" t="str">
        <f>VLOOKUP(A37,Folha1!A:C,3,0)</f>
        <v>Aquisição de Materiais e Medicamentos para Demanda Inicial;</v>
      </c>
      <c r="D37" t="s">
        <v>59</v>
      </c>
      <c r="E37" t="e">
        <f>VLOOKUP(D37,#REF!,2,0)</f>
        <v>#REF!</v>
      </c>
    </row>
    <row r="38" spans="1:5" x14ac:dyDescent="0.25">
      <c r="A38">
        <f t="shared" si="0"/>
        <v>6</v>
      </c>
      <c r="B38" t="str">
        <f>VLOOKUP(A38,Folha1!A:C,2,0)</f>
        <v>ABASTECIMENTO</v>
      </c>
      <c r="C38" t="str">
        <f>VLOOKUP(A38,Folha1!A:C,3,0)</f>
        <v>Aquisição de Materiais e Medicamentos para Demanda Inicial;</v>
      </c>
      <c r="D38" t="s">
        <v>60</v>
      </c>
      <c r="E38" t="e">
        <f>VLOOKUP(D38,#REF!,2,0)</f>
        <v>#REF!</v>
      </c>
    </row>
    <row r="39" spans="1:5" x14ac:dyDescent="0.25">
      <c r="A39">
        <f t="shared" si="0"/>
        <v>6</v>
      </c>
      <c r="B39" t="str">
        <f>VLOOKUP(A39,Folha1!A:C,2,0)</f>
        <v>ABASTECIMENTO</v>
      </c>
      <c r="C39" t="str">
        <f>VLOOKUP(A39,Folha1!A:C,3,0)</f>
        <v>Aquisição de Materiais e Medicamentos para Demanda Inicial;</v>
      </c>
      <c r="D39">
        <v>7</v>
      </c>
      <c r="E39" t="e">
        <f>VLOOKUP(D39,#REF!,2,0)</f>
        <v>#REF!</v>
      </c>
    </row>
    <row r="40" spans="1:5" x14ac:dyDescent="0.25">
      <c r="A40">
        <f t="shared" si="0"/>
        <v>7</v>
      </c>
      <c r="B40" t="str">
        <f>VLOOKUP(A40,Folha1!A:C,2,0)</f>
        <v>ABASTECIMENTO</v>
      </c>
      <c r="C40" t="str">
        <f>VLOOKUP(A40,Folha1!A:C,3,0)</f>
        <v>Diagnóstico dos Almoxarifados e Farmácias Locais;</v>
      </c>
      <c r="D40" s="22" t="s">
        <v>59</v>
      </c>
      <c r="E40" t="e">
        <f>VLOOKUP(D40,#REF!,2,0)</f>
        <v>#REF!</v>
      </c>
    </row>
    <row r="41" spans="1:5" x14ac:dyDescent="0.25">
      <c r="A41">
        <f t="shared" si="0"/>
        <v>7</v>
      </c>
      <c r="B41" t="str">
        <f>VLOOKUP(A41,Folha1!A:C,2,0)</f>
        <v>ABASTECIMENTO</v>
      </c>
      <c r="C41" t="str">
        <f>VLOOKUP(A41,Folha1!A:C,3,0)</f>
        <v>Diagnóstico dos Almoxarifados e Farmácias Locais;</v>
      </c>
      <c r="D41" t="s">
        <v>60</v>
      </c>
      <c r="E41" t="e">
        <f>VLOOKUP(D41,#REF!,2,0)</f>
        <v>#REF!</v>
      </c>
    </row>
    <row r="42" spans="1:5" x14ac:dyDescent="0.25">
      <c r="A42">
        <f t="shared" si="0"/>
        <v>7</v>
      </c>
      <c r="B42" t="str">
        <f>VLOOKUP(A42,Folha1!A:C,2,0)</f>
        <v>ABASTECIMENTO</v>
      </c>
      <c r="C42" t="str">
        <f>VLOOKUP(A42,Folha1!A:C,3,0)</f>
        <v>Diagnóstico dos Almoxarifados e Farmácias Locais;</v>
      </c>
      <c r="D42" t="s">
        <v>64</v>
      </c>
      <c r="E42" t="e">
        <f>VLOOKUP(D42,#REF!,2,0)</f>
        <v>#REF!</v>
      </c>
    </row>
    <row r="43" spans="1:5" x14ac:dyDescent="0.25">
      <c r="A43">
        <f t="shared" si="0"/>
        <v>7</v>
      </c>
      <c r="B43" t="str">
        <f>VLOOKUP(A43,Folha1!A:C,2,0)</f>
        <v>ABASTECIMENTO</v>
      </c>
      <c r="C43" t="str">
        <f>VLOOKUP(A43,Folha1!A:C,3,0)</f>
        <v>Diagnóstico dos Almoxarifados e Farmácias Locais;</v>
      </c>
      <c r="D43">
        <v>8</v>
      </c>
      <c r="E43" t="e">
        <f>VLOOKUP(D43,#REF!,2,0)</f>
        <v>#REF!</v>
      </c>
    </row>
    <row r="44" spans="1:5" x14ac:dyDescent="0.25">
      <c r="A44">
        <f t="shared" si="0"/>
        <v>8</v>
      </c>
      <c r="B44" t="str">
        <f>VLOOKUP(A44,Folha1!A:C,2,0)</f>
        <v>ABASTECIMENTO</v>
      </c>
      <c r="C44" t="str">
        <f>VLOOKUP(A44,Folha1!A:C,3,0)</f>
        <v>Divisão dos subsetores de Almoxarifados e Farmácias;</v>
      </c>
      <c r="D44" s="4" t="s">
        <v>59</v>
      </c>
      <c r="E44" t="e">
        <f>VLOOKUP(D44,#REF!,2,0)</f>
        <v>#REF!</v>
      </c>
    </row>
    <row r="45" spans="1:5" x14ac:dyDescent="0.25">
      <c r="A45">
        <f t="shared" si="0"/>
        <v>8</v>
      </c>
      <c r="B45" t="str">
        <f>VLOOKUP(A45,Folha1!A:C,2,0)</f>
        <v>ABASTECIMENTO</v>
      </c>
      <c r="C45" t="str">
        <f>VLOOKUP(A45,Folha1!A:C,3,0)</f>
        <v>Divisão dos subsetores de Almoxarifados e Farmácias;</v>
      </c>
      <c r="D45" t="s">
        <v>60</v>
      </c>
      <c r="E45" t="e">
        <f>VLOOKUP(D45,#REF!,2,0)</f>
        <v>#REF!</v>
      </c>
    </row>
    <row r="46" spans="1:5" x14ac:dyDescent="0.25">
      <c r="A46">
        <f t="shared" si="0"/>
        <v>8</v>
      </c>
      <c r="B46" t="str">
        <f>VLOOKUP(A46,Folha1!A:C,2,0)</f>
        <v>ABASTECIMENTO</v>
      </c>
      <c r="C46" t="str">
        <f>VLOOKUP(A46,Folha1!A:C,3,0)</f>
        <v>Divisão dos subsetores de Almoxarifados e Farmácias;</v>
      </c>
      <c r="D46" t="s">
        <v>62</v>
      </c>
      <c r="E46" t="e">
        <f>VLOOKUP(D46,#REF!,2,0)</f>
        <v>#REF!</v>
      </c>
    </row>
    <row r="47" spans="1:5" x14ac:dyDescent="0.25">
      <c r="A47">
        <f t="shared" si="0"/>
        <v>8</v>
      </c>
      <c r="B47" t="str">
        <f>VLOOKUP(A47,Folha1!A:C,2,0)</f>
        <v>ABASTECIMENTO</v>
      </c>
      <c r="C47" t="str">
        <f>VLOOKUP(A47,Folha1!A:C,3,0)</f>
        <v>Divisão dos subsetores de Almoxarifados e Farmácias;</v>
      </c>
      <c r="D47" t="s">
        <v>57</v>
      </c>
      <c r="E47" t="e">
        <f>VLOOKUP(D47,#REF!,2,0)</f>
        <v>#REF!</v>
      </c>
    </row>
    <row r="48" spans="1:5" x14ac:dyDescent="0.25">
      <c r="A48">
        <f t="shared" si="0"/>
        <v>8</v>
      </c>
      <c r="B48" t="str">
        <f>VLOOKUP(A48,Folha1!A:C,2,0)</f>
        <v>ABASTECIMENTO</v>
      </c>
      <c r="C48" t="str">
        <f>VLOOKUP(A48,Folha1!A:C,3,0)</f>
        <v>Divisão dos subsetores de Almoxarifados e Farmácias;</v>
      </c>
      <c r="D48" t="s">
        <v>63</v>
      </c>
      <c r="E48" t="e">
        <f>VLOOKUP(D48,#REF!,2,0)</f>
        <v>#REF!</v>
      </c>
    </row>
    <row r="49" spans="1:5" x14ac:dyDescent="0.25">
      <c r="A49">
        <f t="shared" si="0"/>
        <v>8</v>
      </c>
      <c r="B49" t="str">
        <f>VLOOKUP(A49,Folha1!A:C,2,0)</f>
        <v>ABASTECIMENTO</v>
      </c>
      <c r="C49" t="str">
        <f>VLOOKUP(A49,Folha1!A:C,3,0)</f>
        <v>Divisão dos subsetores de Almoxarifados e Farmácias;</v>
      </c>
      <c r="D49" t="s">
        <v>64</v>
      </c>
      <c r="E49" t="e">
        <f>VLOOKUP(D49,#REF!,2,0)</f>
        <v>#REF!</v>
      </c>
    </row>
    <row r="50" spans="1:5" x14ac:dyDescent="0.25">
      <c r="A50">
        <f t="shared" si="0"/>
        <v>8</v>
      </c>
      <c r="B50" t="str">
        <f>VLOOKUP(A50,Folha1!A:C,2,0)</f>
        <v>ABASTECIMENTO</v>
      </c>
      <c r="C50" t="str">
        <f>VLOOKUP(A50,Folha1!A:C,3,0)</f>
        <v>Divisão dos subsetores de Almoxarifados e Farmácias;</v>
      </c>
      <c r="D50">
        <v>9</v>
      </c>
      <c r="E50" t="e">
        <f>VLOOKUP(D50,#REF!,2,0)</f>
        <v>#REF!</v>
      </c>
    </row>
    <row r="51" spans="1:5" x14ac:dyDescent="0.25">
      <c r="A51">
        <f t="shared" si="0"/>
        <v>9</v>
      </c>
      <c r="B51" t="str">
        <f>VLOOKUP(A51,Folha1!A:C,2,0)</f>
        <v>ABASTECIMENTO</v>
      </c>
      <c r="C51" t="str">
        <f>VLOOKUP(A51,Folha1!A:C,3,0)</f>
        <v>Intervenções nos Almoxarifados e Farmácias Locais;</v>
      </c>
      <c r="D51" s="22" t="s">
        <v>59</v>
      </c>
      <c r="E51" t="e">
        <f>VLOOKUP(D51,#REF!,2,0)</f>
        <v>#REF!</v>
      </c>
    </row>
    <row r="52" spans="1:5" x14ac:dyDescent="0.25">
      <c r="A52">
        <f t="shared" si="0"/>
        <v>9</v>
      </c>
      <c r="B52" t="str">
        <f>VLOOKUP(A52,Folha1!A:C,2,0)</f>
        <v>ABASTECIMENTO</v>
      </c>
      <c r="C52" t="str">
        <f>VLOOKUP(A52,Folha1!A:C,3,0)</f>
        <v>Intervenções nos Almoxarifados e Farmácias Locais;</v>
      </c>
      <c r="D52" t="s">
        <v>60</v>
      </c>
      <c r="E52" t="e">
        <f>VLOOKUP(D52,#REF!,2,0)</f>
        <v>#REF!</v>
      </c>
    </row>
    <row r="53" spans="1:5" x14ac:dyDescent="0.25">
      <c r="A53">
        <f t="shared" si="0"/>
        <v>9</v>
      </c>
      <c r="B53" t="str">
        <f>VLOOKUP(A53,Folha1!A:C,2,0)</f>
        <v>ABASTECIMENTO</v>
      </c>
      <c r="C53" t="str">
        <f>VLOOKUP(A53,Folha1!A:C,3,0)</f>
        <v>Intervenções nos Almoxarifados e Farmácias Locais;</v>
      </c>
      <c r="D53" t="s">
        <v>62</v>
      </c>
      <c r="E53" t="e">
        <f>VLOOKUP(D53,#REF!,2,0)</f>
        <v>#REF!</v>
      </c>
    </row>
    <row r="54" spans="1:5" x14ac:dyDescent="0.25">
      <c r="A54">
        <f t="shared" si="0"/>
        <v>9</v>
      </c>
      <c r="B54" t="str">
        <f>VLOOKUP(A54,Folha1!A:C,2,0)</f>
        <v>ABASTECIMENTO</v>
      </c>
      <c r="C54" t="str">
        <f>VLOOKUP(A54,Folha1!A:C,3,0)</f>
        <v>Intervenções nos Almoxarifados e Farmácias Locais;</v>
      </c>
      <c r="D54" t="s">
        <v>57</v>
      </c>
      <c r="E54" t="e">
        <f>VLOOKUP(D54,#REF!,2,0)</f>
        <v>#REF!</v>
      </c>
    </row>
    <row r="55" spans="1:5" x14ac:dyDescent="0.25">
      <c r="A55">
        <f t="shared" si="0"/>
        <v>9</v>
      </c>
      <c r="B55" t="str">
        <f>VLOOKUP(A55,Folha1!A:C,2,0)</f>
        <v>ABASTECIMENTO</v>
      </c>
      <c r="C55" t="str">
        <f>VLOOKUP(A55,Folha1!A:C,3,0)</f>
        <v>Intervenções nos Almoxarifados e Farmácias Locais;</v>
      </c>
      <c r="D55" t="s">
        <v>63</v>
      </c>
      <c r="E55" t="e">
        <f>VLOOKUP(D55,#REF!,2,0)</f>
        <v>#REF!</v>
      </c>
    </row>
    <row r="56" spans="1:5" x14ac:dyDescent="0.25">
      <c r="A56">
        <f t="shared" si="0"/>
        <v>9</v>
      </c>
      <c r="B56" t="str">
        <f>VLOOKUP(A56,Folha1!A:C,2,0)</f>
        <v>ABASTECIMENTO</v>
      </c>
      <c r="C56" t="str">
        <f>VLOOKUP(A56,Folha1!A:C,3,0)</f>
        <v>Intervenções nos Almoxarifados e Farmácias Locais;</v>
      </c>
      <c r="D56" t="s">
        <v>64</v>
      </c>
      <c r="E56" t="e">
        <f>VLOOKUP(D56,#REF!,2,0)</f>
        <v>#REF!</v>
      </c>
    </row>
    <row r="57" spans="1:5" x14ac:dyDescent="0.25">
      <c r="A57">
        <f t="shared" si="0"/>
        <v>9</v>
      </c>
      <c r="B57" t="str">
        <f>VLOOKUP(A57,Folha1!A:C,2,0)</f>
        <v>ABASTECIMENTO</v>
      </c>
      <c r="C57" t="str">
        <f>VLOOKUP(A57,Folha1!A:C,3,0)</f>
        <v>Intervenções nos Almoxarifados e Farmácias Locais;</v>
      </c>
      <c r="D57">
        <v>10</v>
      </c>
      <c r="E57" t="e">
        <f>VLOOKUP(D57,#REF!,2,0)</f>
        <v>#REF!</v>
      </c>
    </row>
    <row r="58" spans="1:5" x14ac:dyDescent="0.25">
      <c r="A58">
        <f t="shared" si="0"/>
        <v>10</v>
      </c>
      <c r="B58" t="str">
        <f>VLOOKUP(A58,Folha1!A:C,2,0)</f>
        <v>ABASTECIMENTO</v>
      </c>
      <c r="C58" t="str">
        <f>VLOOKUP(A58,Folha1!A:C,3,0)</f>
        <v>Abastecimento de Materiais e Medicamentos para Demanda Inicial;</v>
      </c>
      <c r="D58" s="4" t="s">
        <v>59</v>
      </c>
      <c r="E58" t="e">
        <f>VLOOKUP(D58,#REF!,2,0)</f>
        <v>#REF!</v>
      </c>
    </row>
    <row r="59" spans="1:5" x14ac:dyDescent="0.25">
      <c r="A59">
        <f t="shared" si="0"/>
        <v>10</v>
      </c>
      <c r="B59" t="str">
        <f>VLOOKUP(A59,Folha1!A:C,2,0)</f>
        <v>ABASTECIMENTO</v>
      </c>
      <c r="C59" t="str">
        <f>VLOOKUP(A59,Folha1!A:C,3,0)</f>
        <v>Abastecimento de Materiais e Medicamentos para Demanda Inicial;</v>
      </c>
      <c r="D59" t="s">
        <v>60</v>
      </c>
      <c r="E59" t="e">
        <f>VLOOKUP(D59,#REF!,2,0)</f>
        <v>#REF!</v>
      </c>
    </row>
    <row r="60" spans="1:5" x14ac:dyDescent="0.25">
      <c r="A60">
        <f t="shared" si="0"/>
        <v>10</v>
      </c>
      <c r="B60" t="str">
        <f>VLOOKUP(A60,Folha1!A:C,2,0)</f>
        <v>ABASTECIMENTO</v>
      </c>
      <c r="C60" t="str">
        <f>VLOOKUP(A60,Folha1!A:C,3,0)</f>
        <v>Abastecimento de Materiais e Medicamentos para Demanda Inicial;</v>
      </c>
      <c r="D60" t="s">
        <v>16</v>
      </c>
      <c r="E60" t="e">
        <f>VLOOKUP(D60,#REF!,2,0)</f>
        <v>#REF!</v>
      </c>
    </row>
    <row r="61" spans="1:5" x14ac:dyDescent="0.25">
      <c r="A61">
        <f t="shared" si="0"/>
        <v>10</v>
      </c>
      <c r="B61" t="str">
        <f>VLOOKUP(A61,Folha1!A:C,2,0)</f>
        <v>ABASTECIMENTO</v>
      </c>
      <c r="C61" t="str">
        <f>VLOOKUP(A61,Folha1!A:C,3,0)</f>
        <v>Abastecimento de Materiais e Medicamentos para Demanda Inicial;</v>
      </c>
      <c r="D61">
        <v>11</v>
      </c>
      <c r="E61" t="e">
        <f>VLOOKUP(D61,#REF!,2,0)</f>
        <v>#REF!</v>
      </c>
    </row>
    <row r="62" spans="1:5" x14ac:dyDescent="0.25">
      <c r="A62">
        <f t="shared" si="0"/>
        <v>11</v>
      </c>
      <c r="B62" t="str">
        <f>VLOOKUP(A62,Folha1!A:C,2,0)</f>
        <v>ABASTECIMENTO</v>
      </c>
      <c r="C62" t="str">
        <f>VLOOKUP(A62,Folha1!A:C,3,0)</f>
        <v>Coleta de dados para o Plano Geral de Demandas (PGD);</v>
      </c>
      <c r="D62" s="22" t="s">
        <v>56</v>
      </c>
      <c r="E62" t="e">
        <f>VLOOKUP(D62,#REF!,2,0)</f>
        <v>#REF!</v>
      </c>
    </row>
    <row r="63" spans="1:5" x14ac:dyDescent="0.25">
      <c r="A63">
        <f t="shared" si="0"/>
        <v>11</v>
      </c>
      <c r="B63" t="str">
        <f>VLOOKUP(A63,Folha1!A:C,2,0)</f>
        <v>ABASTECIMENTO</v>
      </c>
      <c r="C63" t="str">
        <f>VLOOKUP(A63,Folha1!A:C,3,0)</f>
        <v>Coleta de dados para o Plano Geral de Demandas (PGD);</v>
      </c>
      <c r="D63" t="s">
        <v>59</v>
      </c>
      <c r="E63" t="e">
        <f>VLOOKUP(D63,#REF!,2,0)</f>
        <v>#REF!</v>
      </c>
    </row>
    <row r="64" spans="1:5" x14ac:dyDescent="0.25">
      <c r="A64">
        <f t="shared" si="0"/>
        <v>11</v>
      </c>
      <c r="B64" t="str">
        <f>VLOOKUP(A64,Folha1!A:C,2,0)</f>
        <v>ABASTECIMENTO</v>
      </c>
      <c r="C64" t="str">
        <f>VLOOKUP(A64,Folha1!A:C,3,0)</f>
        <v>Coleta de dados para o Plano Geral de Demandas (PGD);</v>
      </c>
      <c r="D64" t="s">
        <v>60</v>
      </c>
      <c r="E64" t="e">
        <f>VLOOKUP(D64,#REF!,2,0)</f>
        <v>#REF!</v>
      </c>
    </row>
    <row r="65" spans="1:5" x14ac:dyDescent="0.25">
      <c r="A65">
        <f t="shared" si="0"/>
        <v>11</v>
      </c>
      <c r="B65" t="str">
        <f>VLOOKUP(A65,Folha1!A:C,2,0)</f>
        <v>ABASTECIMENTO</v>
      </c>
      <c r="C65" t="str">
        <f>VLOOKUP(A65,Folha1!A:C,3,0)</f>
        <v>Coleta de dados para o Plano Geral de Demandas (PGD);</v>
      </c>
      <c r="D65">
        <v>12</v>
      </c>
      <c r="E65" t="e">
        <f>VLOOKUP(D65,#REF!,2,0)</f>
        <v>#REF!</v>
      </c>
    </row>
    <row r="66" spans="1:5" x14ac:dyDescent="0.25">
      <c r="A66">
        <f t="shared" si="0"/>
        <v>12</v>
      </c>
      <c r="B66" t="str">
        <f>VLOOKUP(A66,Folha1!A:C,2,0)</f>
        <v>ABASTECIMENTO</v>
      </c>
      <c r="C66" t="str">
        <f>VLOOKUP(A66,Folha1!A:C,3,0)</f>
        <v>Elaboração do Plano Geral de Demandas (PGD);</v>
      </c>
      <c r="D66" s="4" t="s">
        <v>56</v>
      </c>
      <c r="E66" t="e">
        <f>VLOOKUP(D66,#REF!,2,0)</f>
        <v>#REF!</v>
      </c>
    </row>
    <row r="67" spans="1:5" x14ac:dyDescent="0.25">
      <c r="A67">
        <f t="shared" si="0"/>
        <v>12</v>
      </c>
      <c r="B67" t="str">
        <f>VLOOKUP(A67,Folha1!A:C,2,0)</f>
        <v>ABASTECIMENTO</v>
      </c>
      <c r="C67" t="str">
        <f>VLOOKUP(A67,Folha1!A:C,3,0)</f>
        <v>Elaboração do Plano Geral de Demandas (PGD);</v>
      </c>
      <c r="D67" t="s">
        <v>59</v>
      </c>
      <c r="E67" t="e">
        <f>VLOOKUP(D67,#REF!,2,0)</f>
        <v>#REF!</v>
      </c>
    </row>
    <row r="68" spans="1:5" x14ac:dyDescent="0.25">
      <c r="A68">
        <f t="shared" si="0"/>
        <v>12</v>
      </c>
      <c r="B68" t="str">
        <f>VLOOKUP(A68,Folha1!A:C,2,0)</f>
        <v>ABASTECIMENTO</v>
      </c>
      <c r="C68" t="str">
        <f>VLOOKUP(A68,Folha1!A:C,3,0)</f>
        <v>Elaboração do Plano Geral de Demandas (PGD);</v>
      </c>
      <c r="D68" t="s">
        <v>60</v>
      </c>
      <c r="E68" t="e">
        <f>VLOOKUP(D68,#REF!,2,0)</f>
        <v>#REF!</v>
      </c>
    </row>
    <row r="69" spans="1:5" x14ac:dyDescent="0.25">
      <c r="A69">
        <f t="shared" si="0"/>
        <v>12</v>
      </c>
      <c r="B69" t="str">
        <f>VLOOKUP(A69,Folha1!A:C,2,0)</f>
        <v>ABASTECIMENTO</v>
      </c>
      <c r="C69" t="str">
        <f>VLOOKUP(A69,Folha1!A:C,3,0)</f>
        <v>Elaboração do Plano Geral de Demandas (PGD);</v>
      </c>
      <c r="D69">
        <v>13</v>
      </c>
      <c r="E69" t="e">
        <f>VLOOKUP(D69,#REF!,2,0)</f>
        <v>#REF!</v>
      </c>
    </row>
    <row r="70" spans="1:5" x14ac:dyDescent="0.25">
      <c r="A70">
        <f t="shared" ref="A70:A133" si="1">IF(D69&lt;87,D69,A69)</f>
        <v>13</v>
      </c>
      <c r="B70" t="str">
        <f>VLOOKUP(A70,Folha1!A:C,2,0)</f>
        <v>ABASTECIMENTO</v>
      </c>
      <c r="C70" t="str">
        <f>VLOOKUP(A70,Folha1!A:C,3,0)</f>
        <v>Elaboração do Planejamento Logístico de Aquisição;</v>
      </c>
      <c r="D70" s="22" t="s">
        <v>56</v>
      </c>
      <c r="E70" t="e">
        <f>VLOOKUP(D70,#REF!,2,0)</f>
        <v>#REF!</v>
      </c>
    </row>
    <row r="71" spans="1:5" x14ac:dyDescent="0.25">
      <c r="A71">
        <f t="shared" si="1"/>
        <v>13</v>
      </c>
      <c r="B71" t="str">
        <f>VLOOKUP(A71,Folha1!A:C,2,0)</f>
        <v>ABASTECIMENTO</v>
      </c>
      <c r="C71" t="str">
        <f>VLOOKUP(A71,Folha1!A:C,3,0)</f>
        <v>Elaboração do Planejamento Logístico de Aquisição;</v>
      </c>
      <c r="D71" t="s">
        <v>59</v>
      </c>
      <c r="E71" t="e">
        <f>VLOOKUP(D71,#REF!,2,0)</f>
        <v>#REF!</v>
      </c>
    </row>
    <row r="72" spans="1:5" x14ac:dyDescent="0.25">
      <c r="A72">
        <f t="shared" si="1"/>
        <v>13</v>
      </c>
      <c r="B72" t="str">
        <f>VLOOKUP(A72,Folha1!A:C,2,0)</f>
        <v>ABASTECIMENTO</v>
      </c>
      <c r="C72" t="str">
        <f>VLOOKUP(A72,Folha1!A:C,3,0)</f>
        <v>Elaboração do Planejamento Logístico de Aquisição;</v>
      </c>
      <c r="D72" t="s">
        <v>60</v>
      </c>
      <c r="E72" t="e">
        <f>VLOOKUP(D72,#REF!,2,0)</f>
        <v>#REF!</v>
      </c>
    </row>
    <row r="73" spans="1:5" x14ac:dyDescent="0.25">
      <c r="A73">
        <f t="shared" si="1"/>
        <v>13</v>
      </c>
      <c r="B73" t="str">
        <f>VLOOKUP(A73,Folha1!A:C,2,0)</f>
        <v>ABASTECIMENTO</v>
      </c>
      <c r="C73" t="str">
        <f>VLOOKUP(A73,Folha1!A:C,3,0)</f>
        <v>Elaboração do Planejamento Logístico de Aquisição;</v>
      </c>
      <c r="D73" t="s">
        <v>16</v>
      </c>
      <c r="E73" t="e">
        <f>VLOOKUP(D73,#REF!,2,0)</f>
        <v>#REF!</v>
      </c>
    </row>
    <row r="74" spans="1:5" x14ac:dyDescent="0.25">
      <c r="A74">
        <f t="shared" si="1"/>
        <v>13</v>
      </c>
      <c r="B74" t="str">
        <f>VLOOKUP(A74,Folha1!A:C,2,0)</f>
        <v>ABASTECIMENTO</v>
      </c>
      <c r="C74" t="str">
        <f>VLOOKUP(A74,Folha1!A:C,3,0)</f>
        <v>Elaboração do Planejamento Logístico de Aquisição;</v>
      </c>
      <c r="D74">
        <v>14</v>
      </c>
      <c r="E74" t="e">
        <f>VLOOKUP(D74,#REF!,2,0)</f>
        <v>#REF!</v>
      </c>
    </row>
    <row r="75" spans="1:5" x14ac:dyDescent="0.25">
      <c r="A75">
        <f t="shared" si="1"/>
        <v>14</v>
      </c>
      <c r="B75" t="str">
        <f>VLOOKUP(A75,Folha1!A:C,2,0)</f>
        <v>ABASTECIMENTO</v>
      </c>
      <c r="C75" t="str">
        <f>VLOOKUP(A75,Folha1!A:C,3,0)</f>
        <v>Implementação do Planejamento Logístico de Aquisição;</v>
      </c>
      <c r="D75" s="4" t="s">
        <v>56</v>
      </c>
      <c r="E75" t="e">
        <f>VLOOKUP(D75,#REF!,2,0)</f>
        <v>#REF!</v>
      </c>
    </row>
    <row r="76" spans="1:5" x14ac:dyDescent="0.25">
      <c r="A76">
        <f t="shared" si="1"/>
        <v>14</v>
      </c>
      <c r="B76" t="str">
        <f>VLOOKUP(A76,Folha1!A:C,2,0)</f>
        <v>ABASTECIMENTO</v>
      </c>
      <c r="C76" t="str">
        <f>VLOOKUP(A76,Folha1!A:C,3,0)</f>
        <v>Implementação do Planejamento Logístico de Aquisição;</v>
      </c>
      <c r="D76" t="s">
        <v>59</v>
      </c>
      <c r="E76" t="e">
        <f>VLOOKUP(D76,#REF!,2,0)</f>
        <v>#REF!</v>
      </c>
    </row>
    <row r="77" spans="1:5" x14ac:dyDescent="0.25">
      <c r="A77">
        <f t="shared" si="1"/>
        <v>14</v>
      </c>
      <c r="B77" t="str">
        <f>VLOOKUP(A77,Folha1!A:C,2,0)</f>
        <v>ABASTECIMENTO</v>
      </c>
      <c r="C77" t="str">
        <f>VLOOKUP(A77,Folha1!A:C,3,0)</f>
        <v>Implementação do Planejamento Logístico de Aquisição;</v>
      </c>
      <c r="D77" t="s">
        <v>60</v>
      </c>
      <c r="E77" t="e">
        <f>VLOOKUP(D77,#REF!,2,0)</f>
        <v>#REF!</v>
      </c>
    </row>
    <row r="78" spans="1:5" x14ac:dyDescent="0.25">
      <c r="A78">
        <f t="shared" si="1"/>
        <v>14</v>
      </c>
      <c r="B78" t="str">
        <f>VLOOKUP(A78,Folha1!A:C,2,0)</f>
        <v>ABASTECIMENTO</v>
      </c>
      <c r="C78" t="str">
        <f>VLOOKUP(A78,Folha1!A:C,3,0)</f>
        <v>Implementação do Planejamento Logístico de Aquisição;</v>
      </c>
      <c r="D78" t="s">
        <v>57</v>
      </c>
      <c r="E78" t="e">
        <f>VLOOKUP(D78,#REF!,2,0)</f>
        <v>#REF!</v>
      </c>
    </row>
    <row r="79" spans="1:5" x14ac:dyDescent="0.25">
      <c r="A79">
        <f t="shared" si="1"/>
        <v>14</v>
      </c>
      <c r="B79" t="str">
        <f>VLOOKUP(A79,Folha1!A:C,2,0)</f>
        <v>ABASTECIMENTO</v>
      </c>
      <c r="C79" t="str">
        <f>VLOOKUP(A79,Folha1!A:C,3,0)</f>
        <v>Implementação do Planejamento Logístico de Aquisição;</v>
      </c>
      <c r="D79" t="s">
        <v>63</v>
      </c>
      <c r="E79" t="e">
        <f>VLOOKUP(D79,#REF!,2,0)</f>
        <v>#REF!</v>
      </c>
    </row>
    <row r="80" spans="1:5" x14ac:dyDescent="0.25">
      <c r="A80">
        <f t="shared" si="1"/>
        <v>14</v>
      </c>
      <c r="B80" t="str">
        <f>VLOOKUP(A80,Folha1!A:C,2,0)</f>
        <v>ABASTECIMENTO</v>
      </c>
      <c r="C80" t="str">
        <f>VLOOKUP(A80,Folha1!A:C,3,0)</f>
        <v>Implementação do Planejamento Logístico de Aquisição;</v>
      </c>
      <c r="D80" t="s">
        <v>64</v>
      </c>
      <c r="E80" t="e">
        <f>VLOOKUP(D80,#REF!,2,0)</f>
        <v>#REF!</v>
      </c>
    </row>
    <row r="81" spans="1:5" x14ac:dyDescent="0.25">
      <c r="A81">
        <f t="shared" si="1"/>
        <v>14</v>
      </c>
      <c r="B81" t="str">
        <f>VLOOKUP(A81,Folha1!A:C,2,0)</f>
        <v>ABASTECIMENTO</v>
      </c>
      <c r="C81" t="str">
        <f>VLOOKUP(A81,Folha1!A:C,3,0)</f>
        <v>Implementação do Planejamento Logístico de Aquisição;</v>
      </c>
      <c r="D81" t="s">
        <v>16</v>
      </c>
      <c r="E81" t="e">
        <f>VLOOKUP(D81,#REF!,2,0)</f>
        <v>#REF!</v>
      </c>
    </row>
    <row r="82" spans="1:5" x14ac:dyDescent="0.25">
      <c r="A82">
        <f t="shared" si="1"/>
        <v>14</v>
      </c>
      <c r="B82" t="str">
        <f>VLOOKUP(A82,Folha1!A:C,2,0)</f>
        <v>ABASTECIMENTO</v>
      </c>
      <c r="C82" t="str">
        <f>VLOOKUP(A82,Folha1!A:C,3,0)</f>
        <v>Implementação do Planejamento Logístico de Aquisição;</v>
      </c>
      <c r="D82">
        <v>15</v>
      </c>
      <c r="E82" t="e">
        <f>VLOOKUP(D82,#REF!,2,0)</f>
        <v>#REF!</v>
      </c>
    </row>
    <row r="83" spans="1:5" x14ac:dyDescent="0.25">
      <c r="A83">
        <f t="shared" si="1"/>
        <v>15</v>
      </c>
      <c r="B83" t="str">
        <f>VLOOKUP(A83,Folha1!A:C,2,0)</f>
        <v>ABASTECIMENTO</v>
      </c>
      <c r="C83" t="str">
        <f>VLOOKUP(A83,Folha1!A:C,3,0)</f>
        <v>Elaboração do Planejamento Logístico de Armazenagem e Distribuição;</v>
      </c>
      <c r="D83" s="22" t="s">
        <v>56</v>
      </c>
      <c r="E83" t="e">
        <f>VLOOKUP(D83,#REF!,2,0)</f>
        <v>#REF!</v>
      </c>
    </row>
    <row r="84" spans="1:5" x14ac:dyDescent="0.25">
      <c r="A84">
        <f t="shared" si="1"/>
        <v>15</v>
      </c>
      <c r="B84" t="str">
        <f>VLOOKUP(A84,Folha1!A:C,2,0)</f>
        <v>ABASTECIMENTO</v>
      </c>
      <c r="C84" t="str">
        <f>VLOOKUP(A84,Folha1!A:C,3,0)</f>
        <v>Elaboração do Planejamento Logístico de Armazenagem e Distribuição;</v>
      </c>
      <c r="D84" t="s">
        <v>59</v>
      </c>
      <c r="E84" t="e">
        <f>VLOOKUP(D84,#REF!,2,0)</f>
        <v>#REF!</v>
      </c>
    </row>
    <row r="85" spans="1:5" x14ac:dyDescent="0.25">
      <c r="A85">
        <f t="shared" si="1"/>
        <v>15</v>
      </c>
      <c r="B85" t="str">
        <f>VLOOKUP(A85,Folha1!A:C,2,0)</f>
        <v>ABASTECIMENTO</v>
      </c>
      <c r="C85" t="str">
        <f>VLOOKUP(A85,Folha1!A:C,3,0)</f>
        <v>Elaboração do Planejamento Logístico de Armazenagem e Distribuição;</v>
      </c>
      <c r="D85" t="s">
        <v>60</v>
      </c>
      <c r="E85" t="e">
        <f>VLOOKUP(D85,#REF!,2,0)</f>
        <v>#REF!</v>
      </c>
    </row>
    <row r="86" spans="1:5" x14ac:dyDescent="0.25">
      <c r="A86">
        <f t="shared" si="1"/>
        <v>15</v>
      </c>
      <c r="B86" t="str">
        <f>VLOOKUP(A86,Folha1!A:C,2,0)</f>
        <v>ABASTECIMENTO</v>
      </c>
      <c r="C86" t="str">
        <f>VLOOKUP(A86,Folha1!A:C,3,0)</f>
        <v>Elaboração do Planejamento Logístico de Armazenagem e Distribuição;</v>
      </c>
      <c r="D86" t="s">
        <v>57</v>
      </c>
      <c r="E86" t="e">
        <f>VLOOKUP(D86,#REF!,2,0)</f>
        <v>#REF!</v>
      </c>
    </row>
    <row r="87" spans="1:5" x14ac:dyDescent="0.25">
      <c r="A87">
        <f t="shared" si="1"/>
        <v>15</v>
      </c>
      <c r="B87" t="str">
        <f>VLOOKUP(A87,Folha1!A:C,2,0)</f>
        <v>ABASTECIMENTO</v>
      </c>
      <c r="C87" t="str">
        <f>VLOOKUP(A87,Folha1!A:C,3,0)</f>
        <v>Elaboração do Planejamento Logístico de Armazenagem e Distribuição;</v>
      </c>
      <c r="D87" t="s">
        <v>63</v>
      </c>
      <c r="E87" t="e">
        <f>VLOOKUP(D87,#REF!,2,0)</f>
        <v>#REF!</v>
      </c>
    </row>
    <row r="88" spans="1:5" x14ac:dyDescent="0.25">
      <c r="A88">
        <f t="shared" si="1"/>
        <v>15</v>
      </c>
      <c r="B88" t="str">
        <f>VLOOKUP(A88,Folha1!A:C,2,0)</f>
        <v>ABASTECIMENTO</v>
      </c>
      <c r="C88" t="str">
        <f>VLOOKUP(A88,Folha1!A:C,3,0)</f>
        <v>Elaboração do Planejamento Logístico de Armazenagem e Distribuição;</v>
      </c>
      <c r="D88" t="s">
        <v>64</v>
      </c>
      <c r="E88" t="e">
        <f>VLOOKUP(D88,#REF!,2,0)</f>
        <v>#REF!</v>
      </c>
    </row>
    <row r="89" spans="1:5" x14ac:dyDescent="0.25">
      <c r="A89">
        <f t="shared" si="1"/>
        <v>15</v>
      </c>
      <c r="B89" t="str">
        <f>VLOOKUP(A89,Folha1!A:C,2,0)</f>
        <v>ABASTECIMENTO</v>
      </c>
      <c r="C89" t="str">
        <f>VLOOKUP(A89,Folha1!A:C,3,0)</f>
        <v>Elaboração do Planejamento Logístico de Armazenagem e Distribuição;</v>
      </c>
      <c r="D89" t="s">
        <v>16</v>
      </c>
      <c r="E89" t="e">
        <f>VLOOKUP(D89,#REF!,2,0)</f>
        <v>#REF!</v>
      </c>
    </row>
    <row r="90" spans="1:5" x14ac:dyDescent="0.25">
      <c r="A90">
        <f t="shared" si="1"/>
        <v>15</v>
      </c>
      <c r="B90" t="str">
        <f>VLOOKUP(A90,Folha1!A:C,2,0)</f>
        <v>ABASTECIMENTO</v>
      </c>
      <c r="C90" t="str">
        <f>VLOOKUP(A90,Folha1!A:C,3,0)</f>
        <v>Elaboração do Planejamento Logístico de Armazenagem e Distribuição;</v>
      </c>
      <c r="D90">
        <v>16</v>
      </c>
      <c r="E90" t="e">
        <f>VLOOKUP(D90,#REF!,2,0)</f>
        <v>#REF!</v>
      </c>
    </row>
    <row r="91" spans="1:5" x14ac:dyDescent="0.25">
      <c r="A91">
        <f t="shared" si="1"/>
        <v>16</v>
      </c>
      <c r="B91" t="str">
        <f>VLOOKUP(A91,Folha1!A:C,2,0)</f>
        <v>ABASTECIMENTO</v>
      </c>
      <c r="C91" t="str">
        <f>VLOOKUP(A91,Folha1!A:C,3,0)</f>
        <v>Treinamento de Pessoal;</v>
      </c>
      <c r="D91" s="4" t="s">
        <v>62</v>
      </c>
      <c r="E91" t="e">
        <f>VLOOKUP(D91,#REF!,2,0)</f>
        <v>#REF!</v>
      </c>
    </row>
    <row r="92" spans="1:5" x14ac:dyDescent="0.25">
      <c r="A92">
        <f t="shared" si="1"/>
        <v>16</v>
      </c>
      <c r="B92" t="str">
        <f>VLOOKUP(A92,Folha1!A:C,2,0)</f>
        <v>ABASTECIMENTO</v>
      </c>
      <c r="C92" t="str">
        <f>VLOOKUP(A92,Folha1!A:C,3,0)</f>
        <v>Treinamento de Pessoal;</v>
      </c>
      <c r="D92">
        <v>17</v>
      </c>
      <c r="E92" t="e">
        <f>VLOOKUP(D92,#REF!,2,0)</f>
        <v>#REF!</v>
      </c>
    </row>
    <row r="93" spans="1:5" x14ac:dyDescent="0.25">
      <c r="A93">
        <f t="shared" si="1"/>
        <v>17</v>
      </c>
      <c r="B93" t="str">
        <f>VLOOKUP(A93,Folha1!A:C,2,0)</f>
        <v>ABASTECIMENTO</v>
      </c>
      <c r="C93" t="str">
        <f>VLOOKUP(A93,Folha1!A:C,3,0)</f>
        <v>Implementação do Sistema de Gestão de Estoque dos Almoxarifados e Farmácias Locais;</v>
      </c>
      <c r="D93" s="22" t="s">
        <v>56</v>
      </c>
      <c r="E93" t="e">
        <f>VLOOKUP(D93,#REF!,2,0)</f>
        <v>#REF!</v>
      </c>
    </row>
    <row r="94" spans="1:5" x14ac:dyDescent="0.25">
      <c r="A94">
        <f t="shared" si="1"/>
        <v>17</v>
      </c>
      <c r="B94" t="str">
        <f>VLOOKUP(A94,Folha1!A:C,2,0)</f>
        <v>ABASTECIMENTO</v>
      </c>
      <c r="C94" t="str">
        <f>VLOOKUP(A94,Folha1!A:C,3,0)</f>
        <v>Implementação do Sistema de Gestão de Estoque dos Almoxarifados e Farmácias Locais;</v>
      </c>
      <c r="D94" t="s">
        <v>59</v>
      </c>
      <c r="E94" t="e">
        <f>VLOOKUP(D94,#REF!,2,0)</f>
        <v>#REF!</v>
      </c>
    </row>
    <row r="95" spans="1:5" x14ac:dyDescent="0.25">
      <c r="A95">
        <f t="shared" si="1"/>
        <v>17</v>
      </c>
      <c r="B95" t="str">
        <f>VLOOKUP(A95,Folha1!A:C,2,0)</f>
        <v>ABASTECIMENTO</v>
      </c>
      <c r="C95" t="str">
        <f>VLOOKUP(A95,Folha1!A:C,3,0)</f>
        <v>Implementação do Sistema de Gestão de Estoque dos Almoxarifados e Farmácias Locais;</v>
      </c>
      <c r="D95" t="s">
        <v>60</v>
      </c>
      <c r="E95" t="e">
        <f>VLOOKUP(D95,#REF!,2,0)</f>
        <v>#REF!</v>
      </c>
    </row>
    <row r="96" spans="1:5" x14ac:dyDescent="0.25">
      <c r="A96">
        <f t="shared" si="1"/>
        <v>17</v>
      </c>
      <c r="B96" t="str">
        <f>VLOOKUP(A96,Folha1!A:C,2,0)</f>
        <v>ABASTECIMENTO</v>
      </c>
      <c r="C96" t="str">
        <f>VLOOKUP(A96,Folha1!A:C,3,0)</f>
        <v>Implementação do Sistema de Gestão de Estoque dos Almoxarifados e Farmácias Locais;</v>
      </c>
      <c r="D96" t="s">
        <v>61</v>
      </c>
      <c r="E96" t="e">
        <f>VLOOKUP(D96,#REF!,2,0)</f>
        <v>#REF!</v>
      </c>
    </row>
    <row r="97" spans="1:5" x14ac:dyDescent="0.25">
      <c r="A97">
        <f t="shared" si="1"/>
        <v>17</v>
      </c>
      <c r="B97" t="str">
        <f>VLOOKUP(A97,Folha1!A:C,2,0)</f>
        <v>ABASTECIMENTO</v>
      </c>
      <c r="C97" t="str">
        <f>VLOOKUP(A97,Folha1!A:C,3,0)</f>
        <v>Implementação do Sistema de Gestão de Estoque dos Almoxarifados e Farmácias Locais;</v>
      </c>
      <c r="D97" t="s">
        <v>62</v>
      </c>
      <c r="E97" t="e">
        <f>VLOOKUP(D97,#REF!,2,0)</f>
        <v>#REF!</v>
      </c>
    </row>
    <row r="98" spans="1:5" x14ac:dyDescent="0.25">
      <c r="A98">
        <f t="shared" si="1"/>
        <v>17</v>
      </c>
      <c r="B98" t="str">
        <f>VLOOKUP(A98,Folha1!A:C,2,0)</f>
        <v>ABASTECIMENTO</v>
      </c>
      <c r="C98" t="str">
        <f>VLOOKUP(A98,Folha1!A:C,3,0)</f>
        <v>Implementação do Sistema de Gestão de Estoque dos Almoxarifados e Farmácias Locais;</v>
      </c>
      <c r="D98" t="s">
        <v>63</v>
      </c>
      <c r="E98" t="e">
        <f>VLOOKUP(D98,#REF!,2,0)</f>
        <v>#REF!</v>
      </c>
    </row>
    <row r="99" spans="1:5" x14ac:dyDescent="0.25">
      <c r="A99">
        <f t="shared" si="1"/>
        <v>17</v>
      </c>
      <c r="B99" t="str">
        <f>VLOOKUP(A99,Folha1!A:C,2,0)</f>
        <v>ABASTECIMENTO</v>
      </c>
      <c r="C99" t="str">
        <f>VLOOKUP(A99,Folha1!A:C,3,0)</f>
        <v>Implementação do Sistema de Gestão de Estoque dos Almoxarifados e Farmácias Locais;</v>
      </c>
      <c r="D99">
        <v>18</v>
      </c>
      <c r="E99" t="e">
        <f>VLOOKUP(D99,#REF!,2,0)</f>
        <v>#REF!</v>
      </c>
    </row>
    <row r="100" spans="1:5" x14ac:dyDescent="0.25">
      <c r="A100">
        <f t="shared" si="1"/>
        <v>18</v>
      </c>
      <c r="B100" t="str">
        <f>VLOOKUP(A100,Folha1!A:C,2,0)</f>
        <v>ABASTECIMENTO</v>
      </c>
      <c r="C100" t="str">
        <f>VLOOKUP(A100,Folha1!A:C,3,0)</f>
        <v>Definição do modelo de distribuição de medicamentos por dose individualizada;</v>
      </c>
      <c r="D100" s="4" t="s">
        <v>56</v>
      </c>
      <c r="E100" t="e">
        <f>VLOOKUP(D100,#REF!,2,0)</f>
        <v>#REF!</v>
      </c>
    </row>
    <row r="101" spans="1:5" x14ac:dyDescent="0.25">
      <c r="A101">
        <f t="shared" si="1"/>
        <v>18</v>
      </c>
      <c r="B101" t="str">
        <f>VLOOKUP(A101,Folha1!A:C,2,0)</f>
        <v>ABASTECIMENTO</v>
      </c>
      <c r="C101" t="str">
        <f>VLOOKUP(A101,Folha1!A:C,3,0)</f>
        <v>Definição do modelo de distribuição de medicamentos por dose individualizada;</v>
      </c>
      <c r="D101" t="s">
        <v>59</v>
      </c>
      <c r="E101" t="e">
        <f>VLOOKUP(D101,#REF!,2,0)</f>
        <v>#REF!</v>
      </c>
    </row>
    <row r="102" spans="1:5" x14ac:dyDescent="0.25">
      <c r="A102">
        <f t="shared" si="1"/>
        <v>18</v>
      </c>
      <c r="B102" t="str">
        <f>VLOOKUP(A102,Folha1!A:C,2,0)</f>
        <v>ABASTECIMENTO</v>
      </c>
      <c r="C102" t="str">
        <f>VLOOKUP(A102,Folha1!A:C,3,0)</f>
        <v>Definição do modelo de distribuição de medicamentos por dose individualizada;</v>
      </c>
      <c r="D102" t="s">
        <v>60</v>
      </c>
      <c r="E102" t="e">
        <f>VLOOKUP(D102,#REF!,2,0)</f>
        <v>#REF!</v>
      </c>
    </row>
    <row r="103" spans="1:5" x14ac:dyDescent="0.25">
      <c r="A103">
        <f t="shared" si="1"/>
        <v>18</v>
      </c>
      <c r="B103" t="str">
        <f>VLOOKUP(A103,Folha1!A:C,2,0)</f>
        <v>ABASTECIMENTO</v>
      </c>
      <c r="C103" t="str">
        <f>VLOOKUP(A103,Folha1!A:C,3,0)</f>
        <v>Definição do modelo de distribuição de medicamentos por dose individualizada;</v>
      </c>
      <c r="D103" t="s">
        <v>61</v>
      </c>
      <c r="E103" t="e">
        <f>VLOOKUP(D103,#REF!,2,0)</f>
        <v>#REF!</v>
      </c>
    </row>
    <row r="104" spans="1:5" x14ac:dyDescent="0.25">
      <c r="A104">
        <f t="shared" si="1"/>
        <v>18</v>
      </c>
      <c r="B104" t="str">
        <f>VLOOKUP(A104,Folha1!A:C,2,0)</f>
        <v>ABASTECIMENTO</v>
      </c>
      <c r="C104" t="str">
        <f>VLOOKUP(A104,Folha1!A:C,3,0)</f>
        <v>Definição do modelo de distribuição de medicamentos por dose individualizada;</v>
      </c>
      <c r="D104" t="s">
        <v>62</v>
      </c>
      <c r="E104" t="e">
        <f>VLOOKUP(D104,#REF!,2,0)</f>
        <v>#REF!</v>
      </c>
    </row>
    <row r="105" spans="1:5" x14ac:dyDescent="0.25">
      <c r="A105">
        <f t="shared" si="1"/>
        <v>18</v>
      </c>
      <c r="B105" t="str">
        <f>VLOOKUP(A105,Folha1!A:C,2,0)</f>
        <v>ABASTECIMENTO</v>
      </c>
      <c r="C105" t="str">
        <f>VLOOKUP(A105,Folha1!A:C,3,0)</f>
        <v>Definição do modelo de distribuição de medicamentos por dose individualizada;</v>
      </c>
      <c r="D105" t="s">
        <v>63</v>
      </c>
      <c r="E105" t="e">
        <f>VLOOKUP(D105,#REF!,2,0)</f>
        <v>#REF!</v>
      </c>
    </row>
    <row r="106" spans="1:5" x14ac:dyDescent="0.25">
      <c r="A106">
        <f t="shared" si="1"/>
        <v>18</v>
      </c>
      <c r="B106" t="str">
        <f>VLOOKUP(A106,Folha1!A:C,2,0)</f>
        <v>ABASTECIMENTO</v>
      </c>
      <c r="C106" t="str">
        <f>VLOOKUP(A106,Folha1!A:C,3,0)</f>
        <v>Definição do modelo de distribuição de medicamentos por dose individualizada;</v>
      </c>
      <c r="D106">
        <v>19</v>
      </c>
      <c r="E106" t="e">
        <f>VLOOKUP(D106,#REF!,2,0)</f>
        <v>#REF!</v>
      </c>
    </row>
    <row r="107" spans="1:5" x14ac:dyDescent="0.25">
      <c r="A107">
        <f t="shared" si="1"/>
        <v>19</v>
      </c>
      <c r="B107" t="str">
        <f>VLOOKUP(A107,Folha1!A:C,2,0)</f>
        <v>ABASTECIMENTO</v>
      </c>
      <c r="C107" t="str">
        <f>VLOOKUP(A107,Folha1!A:C,3,0)</f>
        <v>Implementação do Módulo de Rastreabilidade e Automação para segurança no uso de medicamentos no PEP e módulo de Gestão de estoques;</v>
      </c>
      <c r="D107" s="22" t="s">
        <v>56</v>
      </c>
      <c r="E107" t="e">
        <f>VLOOKUP(D107,#REF!,2,0)</f>
        <v>#REF!</v>
      </c>
    </row>
    <row r="108" spans="1:5" x14ac:dyDescent="0.25">
      <c r="A108">
        <f t="shared" si="1"/>
        <v>19</v>
      </c>
      <c r="B108" t="str">
        <f>VLOOKUP(A108,Folha1!A:C,2,0)</f>
        <v>ABASTECIMENTO</v>
      </c>
      <c r="C108" t="str">
        <f>VLOOKUP(A108,Folha1!A:C,3,0)</f>
        <v>Implementação do Módulo de Rastreabilidade e Automação para segurança no uso de medicamentos no PEP e módulo de Gestão de estoques;</v>
      </c>
      <c r="D108" t="s">
        <v>59</v>
      </c>
      <c r="E108" t="e">
        <f>VLOOKUP(D108,#REF!,2,0)</f>
        <v>#REF!</v>
      </c>
    </row>
    <row r="109" spans="1:5" x14ac:dyDescent="0.25">
      <c r="A109">
        <f t="shared" si="1"/>
        <v>19</v>
      </c>
      <c r="B109" t="str">
        <f>VLOOKUP(A109,Folha1!A:C,2,0)</f>
        <v>ABASTECIMENTO</v>
      </c>
      <c r="C109" t="str">
        <f>VLOOKUP(A109,Folha1!A:C,3,0)</f>
        <v>Implementação do Módulo de Rastreabilidade e Automação para segurança no uso de medicamentos no PEP e módulo de Gestão de estoques;</v>
      </c>
      <c r="D109" t="s">
        <v>60</v>
      </c>
      <c r="E109" t="e">
        <f>VLOOKUP(D109,#REF!,2,0)</f>
        <v>#REF!</v>
      </c>
    </row>
    <row r="110" spans="1:5" x14ac:dyDescent="0.25">
      <c r="A110">
        <f t="shared" si="1"/>
        <v>19</v>
      </c>
      <c r="B110" t="str">
        <f>VLOOKUP(A110,Folha1!A:C,2,0)</f>
        <v>ABASTECIMENTO</v>
      </c>
      <c r="C110" t="str">
        <f>VLOOKUP(A110,Folha1!A:C,3,0)</f>
        <v>Implementação do Módulo de Rastreabilidade e Automação para segurança no uso de medicamentos no PEP e módulo de Gestão de estoques;</v>
      </c>
      <c r="D110" t="s">
        <v>61</v>
      </c>
      <c r="E110" t="e">
        <f>VLOOKUP(D110,#REF!,2,0)</f>
        <v>#REF!</v>
      </c>
    </row>
    <row r="111" spans="1:5" x14ac:dyDescent="0.25">
      <c r="A111">
        <f t="shared" si="1"/>
        <v>19</v>
      </c>
      <c r="B111" t="str">
        <f>VLOOKUP(A111,Folha1!A:C,2,0)</f>
        <v>ABASTECIMENTO</v>
      </c>
      <c r="C111" t="str">
        <f>VLOOKUP(A111,Folha1!A:C,3,0)</f>
        <v>Implementação do Módulo de Rastreabilidade e Automação para segurança no uso de medicamentos no PEP e módulo de Gestão de estoques;</v>
      </c>
      <c r="D111" t="s">
        <v>62</v>
      </c>
      <c r="E111" t="e">
        <f>VLOOKUP(D111,#REF!,2,0)</f>
        <v>#REF!</v>
      </c>
    </row>
    <row r="112" spans="1:5" x14ac:dyDescent="0.25">
      <c r="A112">
        <f t="shared" si="1"/>
        <v>19</v>
      </c>
      <c r="B112" t="str">
        <f>VLOOKUP(A112,Folha1!A:C,2,0)</f>
        <v>ABASTECIMENTO</v>
      </c>
      <c r="C112" t="str">
        <f>VLOOKUP(A112,Folha1!A:C,3,0)</f>
        <v>Implementação do Módulo de Rastreabilidade e Automação para segurança no uso de medicamentos no PEP e módulo de Gestão de estoques;</v>
      </c>
      <c r="D112" t="s">
        <v>63</v>
      </c>
      <c r="E112" t="e">
        <f>VLOOKUP(D112,#REF!,2,0)</f>
        <v>#REF!</v>
      </c>
    </row>
    <row r="113" spans="1:5" x14ac:dyDescent="0.25">
      <c r="A113">
        <f t="shared" si="1"/>
        <v>19</v>
      </c>
      <c r="B113" t="str">
        <f>VLOOKUP(A113,Folha1!A:C,2,0)</f>
        <v>ABASTECIMENTO</v>
      </c>
      <c r="C113" t="str">
        <f>VLOOKUP(A113,Folha1!A:C,3,0)</f>
        <v>Implementação do Módulo de Rastreabilidade e Automação para segurança no uso de medicamentos no PEP e módulo de Gestão de estoques;</v>
      </c>
      <c r="D113">
        <v>20</v>
      </c>
      <c r="E113" t="e">
        <f>VLOOKUP(D113,#REF!,2,0)</f>
        <v>#REF!</v>
      </c>
    </row>
    <row r="114" spans="1:5" x14ac:dyDescent="0.25">
      <c r="A114">
        <f t="shared" si="1"/>
        <v>20</v>
      </c>
      <c r="B114" t="str">
        <f>VLOOKUP(A114,Folha1!A:C,2,0)</f>
        <v>ABASTECIMENTO</v>
      </c>
      <c r="C114" t="str">
        <f>VLOOKUP(A114,Folha1!A:C,3,0)</f>
        <v>Dispensação de medicamentos orientada e supervisionada;</v>
      </c>
      <c r="D114" s="4" t="s">
        <v>56</v>
      </c>
      <c r="E114" t="e">
        <f>VLOOKUP(D114,#REF!,2,0)</f>
        <v>#REF!</v>
      </c>
    </row>
    <row r="115" spans="1:5" x14ac:dyDescent="0.25">
      <c r="A115">
        <f t="shared" si="1"/>
        <v>20</v>
      </c>
      <c r="B115" t="str">
        <f>VLOOKUP(A115,Folha1!A:C,2,0)</f>
        <v>ABASTECIMENTO</v>
      </c>
      <c r="C115" t="str">
        <f>VLOOKUP(A115,Folha1!A:C,3,0)</f>
        <v>Dispensação de medicamentos orientada e supervisionada;</v>
      </c>
      <c r="D115" t="s">
        <v>59</v>
      </c>
      <c r="E115" t="e">
        <f>VLOOKUP(D115,#REF!,2,0)</f>
        <v>#REF!</v>
      </c>
    </row>
    <row r="116" spans="1:5" x14ac:dyDescent="0.25">
      <c r="A116">
        <f t="shared" si="1"/>
        <v>20</v>
      </c>
      <c r="B116" t="str">
        <f>VLOOKUP(A116,Folha1!A:C,2,0)</f>
        <v>ABASTECIMENTO</v>
      </c>
      <c r="C116" t="str">
        <f>VLOOKUP(A116,Folha1!A:C,3,0)</f>
        <v>Dispensação de medicamentos orientada e supervisionada;</v>
      </c>
      <c r="D116" t="s">
        <v>60</v>
      </c>
      <c r="E116" t="e">
        <f>VLOOKUP(D116,#REF!,2,0)</f>
        <v>#REF!</v>
      </c>
    </row>
    <row r="117" spans="1:5" x14ac:dyDescent="0.25">
      <c r="A117">
        <f t="shared" si="1"/>
        <v>20</v>
      </c>
      <c r="B117" t="str">
        <f>VLOOKUP(A117,Folha1!A:C,2,0)</f>
        <v>ABASTECIMENTO</v>
      </c>
      <c r="C117" t="str">
        <f>VLOOKUP(A117,Folha1!A:C,3,0)</f>
        <v>Dispensação de medicamentos orientada e supervisionada;</v>
      </c>
      <c r="D117" t="s">
        <v>61</v>
      </c>
      <c r="E117" t="e">
        <f>VLOOKUP(D117,#REF!,2,0)</f>
        <v>#REF!</v>
      </c>
    </row>
    <row r="118" spans="1:5" x14ac:dyDescent="0.25">
      <c r="A118">
        <f t="shared" si="1"/>
        <v>20</v>
      </c>
      <c r="B118" t="str">
        <f>VLOOKUP(A118,Folha1!A:C,2,0)</f>
        <v>ABASTECIMENTO</v>
      </c>
      <c r="C118" t="str">
        <f>VLOOKUP(A118,Folha1!A:C,3,0)</f>
        <v>Dispensação de medicamentos orientada e supervisionada;</v>
      </c>
      <c r="D118" t="s">
        <v>62</v>
      </c>
      <c r="E118" t="e">
        <f>VLOOKUP(D118,#REF!,2,0)</f>
        <v>#REF!</v>
      </c>
    </row>
    <row r="119" spans="1:5" x14ac:dyDescent="0.25">
      <c r="A119">
        <f t="shared" si="1"/>
        <v>20</v>
      </c>
      <c r="B119" t="str">
        <f>VLOOKUP(A119,Folha1!A:C,2,0)</f>
        <v>ABASTECIMENTO</v>
      </c>
      <c r="C119" t="str">
        <f>VLOOKUP(A119,Folha1!A:C,3,0)</f>
        <v>Dispensação de medicamentos orientada e supervisionada;</v>
      </c>
      <c r="D119" t="s">
        <v>63</v>
      </c>
      <c r="E119" t="e">
        <f>VLOOKUP(D119,#REF!,2,0)</f>
        <v>#REF!</v>
      </c>
    </row>
    <row r="120" spans="1:5" x14ac:dyDescent="0.25">
      <c r="A120">
        <f t="shared" si="1"/>
        <v>20</v>
      </c>
      <c r="B120" t="str">
        <f>VLOOKUP(A120,Folha1!A:C,2,0)</f>
        <v>ABASTECIMENTO</v>
      </c>
      <c r="C120" t="str">
        <f>VLOOKUP(A120,Folha1!A:C,3,0)</f>
        <v>Dispensação de medicamentos orientada e supervisionada;</v>
      </c>
      <c r="D120">
        <v>21</v>
      </c>
      <c r="E120" t="e">
        <f>VLOOKUP(D120,#REF!,2,0)</f>
        <v>#REF!</v>
      </c>
    </row>
    <row r="121" spans="1:5" x14ac:dyDescent="0.25">
      <c r="A121">
        <f t="shared" si="1"/>
        <v>21</v>
      </c>
      <c r="B121" t="str">
        <f>VLOOKUP(A121,Folha1!A:C,2,0)</f>
        <v>ABASTECIMENTO</v>
      </c>
      <c r="C121" t="str">
        <f>VLOOKUP(A121,Folha1!A:C,3,0)</f>
        <v>Implementação do serviço de Farmácia Clínica;</v>
      </c>
      <c r="D121" s="22" t="s">
        <v>56</v>
      </c>
      <c r="E121" t="e">
        <f>VLOOKUP(D121,#REF!,2,0)</f>
        <v>#REF!</v>
      </c>
    </row>
    <row r="122" spans="1:5" x14ac:dyDescent="0.25">
      <c r="A122">
        <f t="shared" si="1"/>
        <v>21</v>
      </c>
      <c r="B122" t="str">
        <f>VLOOKUP(A122,Folha1!A:C,2,0)</f>
        <v>ABASTECIMENTO</v>
      </c>
      <c r="C122" t="str">
        <f>VLOOKUP(A122,Folha1!A:C,3,0)</f>
        <v>Implementação do serviço de Farmácia Clínica;</v>
      </c>
      <c r="D122" t="s">
        <v>59</v>
      </c>
      <c r="E122" t="e">
        <f>VLOOKUP(D122,#REF!,2,0)</f>
        <v>#REF!</v>
      </c>
    </row>
    <row r="123" spans="1:5" x14ac:dyDescent="0.25">
      <c r="A123">
        <f t="shared" si="1"/>
        <v>21</v>
      </c>
      <c r="B123" t="str">
        <f>VLOOKUP(A123,Folha1!A:C,2,0)</f>
        <v>ABASTECIMENTO</v>
      </c>
      <c r="C123" t="str">
        <f>VLOOKUP(A123,Folha1!A:C,3,0)</f>
        <v>Implementação do serviço de Farmácia Clínica;</v>
      </c>
      <c r="D123" t="s">
        <v>60</v>
      </c>
      <c r="E123" t="e">
        <f>VLOOKUP(D123,#REF!,2,0)</f>
        <v>#REF!</v>
      </c>
    </row>
    <row r="124" spans="1:5" x14ac:dyDescent="0.25">
      <c r="A124">
        <f t="shared" si="1"/>
        <v>21</v>
      </c>
      <c r="B124" t="str">
        <f>VLOOKUP(A124,Folha1!A:C,2,0)</f>
        <v>ABASTECIMENTO</v>
      </c>
      <c r="C124" t="str">
        <f>VLOOKUP(A124,Folha1!A:C,3,0)</f>
        <v>Implementação do serviço de Farmácia Clínica;</v>
      </c>
      <c r="D124" t="s">
        <v>61</v>
      </c>
      <c r="E124" t="e">
        <f>VLOOKUP(D124,#REF!,2,0)</f>
        <v>#REF!</v>
      </c>
    </row>
    <row r="125" spans="1:5" x14ac:dyDescent="0.25">
      <c r="A125">
        <f t="shared" si="1"/>
        <v>21</v>
      </c>
      <c r="B125" t="str">
        <f>VLOOKUP(A125,Folha1!A:C,2,0)</f>
        <v>ABASTECIMENTO</v>
      </c>
      <c r="C125" t="str">
        <f>VLOOKUP(A125,Folha1!A:C,3,0)</f>
        <v>Implementação do serviço de Farmácia Clínica;</v>
      </c>
      <c r="D125" t="s">
        <v>62</v>
      </c>
      <c r="E125" t="e">
        <f>VLOOKUP(D125,#REF!,2,0)</f>
        <v>#REF!</v>
      </c>
    </row>
    <row r="126" spans="1:5" x14ac:dyDescent="0.25">
      <c r="A126">
        <f t="shared" si="1"/>
        <v>21</v>
      </c>
      <c r="B126" t="str">
        <f>VLOOKUP(A126,Folha1!A:C,2,0)</f>
        <v>ABASTECIMENTO</v>
      </c>
      <c r="C126" t="str">
        <f>VLOOKUP(A126,Folha1!A:C,3,0)</f>
        <v>Implementação do serviço de Farmácia Clínica;</v>
      </c>
      <c r="D126">
        <v>22</v>
      </c>
      <c r="E126" t="e">
        <f>VLOOKUP(D126,#REF!,2,0)</f>
        <v>#REF!</v>
      </c>
    </row>
    <row r="127" spans="1:5" x14ac:dyDescent="0.25">
      <c r="A127">
        <f t="shared" si="1"/>
        <v>22</v>
      </c>
      <c r="B127" t="str">
        <f>VLOOKUP(A127,Folha1!A:C,2,0)</f>
        <v>ABASTECIMENTO</v>
      </c>
      <c r="C127" t="str">
        <f>VLOOKUP(A127,Folha1!A:C,3,0)</f>
        <v>Implementação de metodologia de uso racional de medicamentos;</v>
      </c>
      <c r="D127" s="4" t="s">
        <v>59</v>
      </c>
      <c r="E127" t="e">
        <f>VLOOKUP(D127,#REF!,2,0)</f>
        <v>#REF!</v>
      </c>
    </row>
    <row r="128" spans="1:5" x14ac:dyDescent="0.25">
      <c r="A128">
        <f t="shared" si="1"/>
        <v>22</v>
      </c>
      <c r="B128" t="str">
        <f>VLOOKUP(A128,Folha1!A:C,2,0)</f>
        <v>ABASTECIMENTO</v>
      </c>
      <c r="C128" t="str">
        <f>VLOOKUP(A128,Folha1!A:C,3,0)</f>
        <v>Implementação de metodologia de uso racional de medicamentos;</v>
      </c>
      <c r="D128" t="s">
        <v>60</v>
      </c>
      <c r="E128" t="e">
        <f>VLOOKUP(D128,#REF!,2,0)</f>
        <v>#REF!</v>
      </c>
    </row>
    <row r="129" spans="1:5" x14ac:dyDescent="0.25">
      <c r="A129">
        <f t="shared" si="1"/>
        <v>22</v>
      </c>
      <c r="B129" t="str">
        <f>VLOOKUP(A129,Folha1!A:C,2,0)</f>
        <v>ABASTECIMENTO</v>
      </c>
      <c r="C129" t="str">
        <f>VLOOKUP(A129,Folha1!A:C,3,0)</f>
        <v>Implementação de metodologia de uso racional de medicamentos;</v>
      </c>
      <c r="D129">
        <v>23</v>
      </c>
      <c r="E129" t="e">
        <f>VLOOKUP(D129,#REF!,2,0)</f>
        <v>#REF!</v>
      </c>
    </row>
    <row r="130" spans="1:5" x14ac:dyDescent="0.25">
      <c r="A130">
        <f t="shared" si="1"/>
        <v>23</v>
      </c>
      <c r="B130" t="str">
        <f>VLOOKUP(A130,Folha1!A:C,2,0)</f>
        <v>ABASTECIMENTO</v>
      </c>
      <c r="C130" t="str">
        <f>VLOOKUP(A130,Folha1!A:C,3,0)</f>
        <v>Implementação da Comissão de Farmácia Terapêutica;</v>
      </c>
      <c r="D130" s="22" t="s">
        <v>59</v>
      </c>
      <c r="E130" t="e">
        <f>VLOOKUP(D130,#REF!,2,0)</f>
        <v>#REF!</v>
      </c>
    </row>
    <row r="131" spans="1:5" x14ac:dyDescent="0.25">
      <c r="A131">
        <f t="shared" si="1"/>
        <v>23</v>
      </c>
      <c r="B131" t="str">
        <f>VLOOKUP(A131,Folha1!A:C,2,0)</f>
        <v>ABASTECIMENTO</v>
      </c>
      <c r="C131" t="str">
        <f>VLOOKUP(A131,Folha1!A:C,3,0)</f>
        <v>Implementação da Comissão de Farmácia Terapêutica;</v>
      </c>
      <c r="D131" t="s">
        <v>60</v>
      </c>
      <c r="E131" t="e">
        <f>VLOOKUP(D131,#REF!,2,0)</f>
        <v>#REF!</v>
      </c>
    </row>
    <row r="132" spans="1:5" x14ac:dyDescent="0.25">
      <c r="A132">
        <f t="shared" si="1"/>
        <v>23</v>
      </c>
      <c r="B132" t="str">
        <f>VLOOKUP(A132,Folha1!A:C,2,0)</f>
        <v>ABASTECIMENTO</v>
      </c>
      <c r="C132" t="str">
        <f>VLOOKUP(A132,Folha1!A:C,3,0)</f>
        <v>Implementação da Comissão de Farmácia Terapêutica;</v>
      </c>
      <c r="D132">
        <v>24</v>
      </c>
      <c r="E132" t="e">
        <f>VLOOKUP(D132,#REF!,2,0)</f>
        <v>#REF!</v>
      </c>
    </row>
    <row r="133" spans="1:5" x14ac:dyDescent="0.25">
      <c r="A133">
        <f t="shared" si="1"/>
        <v>24</v>
      </c>
      <c r="B133" t="str">
        <f>VLOOKUP(A133,Folha1!A:C,2,0)</f>
        <v>ABASTECIMENTO</v>
      </c>
      <c r="C133" t="str">
        <f>VLOOKUP(A133,Folha1!A:C,3,0)</f>
        <v>Implementação do Plano de Ação Global sobre Resistência Antimicrobiana;</v>
      </c>
      <c r="D133" s="23" t="s">
        <v>59</v>
      </c>
      <c r="E133" t="e">
        <f>VLOOKUP(D133,#REF!,2,0)</f>
        <v>#REF!</v>
      </c>
    </row>
    <row r="134" spans="1:5" x14ac:dyDescent="0.25">
      <c r="A134">
        <f t="shared" ref="A134:A197" si="2">IF(D133&lt;87,D133,A133)</f>
        <v>24</v>
      </c>
      <c r="B134" t="str">
        <f>VLOOKUP(A134,Folha1!A:C,2,0)</f>
        <v>ABASTECIMENTO</v>
      </c>
      <c r="C134" t="str">
        <f>VLOOKUP(A134,Folha1!A:C,3,0)</f>
        <v>Implementação do Plano de Ação Global sobre Resistência Antimicrobiana;</v>
      </c>
      <c r="D134" t="s">
        <v>60</v>
      </c>
      <c r="E134" t="e">
        <f>VLOOKUP(D134,#REF!,2,0)</f>
        <v>#REF!</v>
      </c>
    </row>
    <row r="135" spans="1:5" x14ac:dyDescent="0.25">
      <c r="A135">
        <f t="shared" si="2"/>
        <v>24</v>
      </c>
      <c r="B135" t="str">
        <f>VLOOKUP(A135,Folha1!A:C,2,0)</f>
        <v>ABASTECIMENTO</v>
      </c>
      <c r="C135" t="str">
        <f>VLOOKUP(A135,Folha1!A:C,3,0)</f>
        <v>Implementação do Plano de Ação Global sobre Resistência Antimicrobiana;</v>
      </c>
      <c r="D135">
        <v>25</v>
      </c>
      <c r="E135" t="e">
        <f>VLOOKUP(D135,#REF!,2,0)</f>
        <v>#REF!</v>
      </c>
    </row>
    <row r="136" spans="1:5" x14ac:dyDescent="0.25">
      <c r="A136">
        <f t="shared" si="2"/>
        <v>25</v>
      </c>
      <c r="B136" t="str">
        <f>VLOOKUP(A136,Folha1!A:C,2,0)</f>
        <v>ABASTECIMENTO</v>
      </c>
      <c r="C136" t="str">
        <f>VLOOKUP(A136,Folha1!A:C,3,0)</f>
        <v>Monitoramento dos Indicadores Clínicos, Assistenciais e de performance;</v>
      </c>
      <c r="D136" s="22" t="s">
        <v>59</v>
      </c>
      <c r="E136" t="e">
        <f>VLOOKUP(D136,#REF!,2,0)</f>
        <v>#REF!</v>
      </c>
    </row>
    <row r="137" spans="1:5" x14ac:dyDescent="0.25">
      <c r="A137">
        <f t="shared" si="2"/>
        <v>25</v>
      </c>
      <c r="B137" t="str">
        <f>VLOOKUP(A137,Folha1!A:C,2,0)</f>
        <v>ABASTECIMENTO</v>
      </c>
      <c r="C137" t="str">
        <f>VLOOKUP(A137,Folha1!A:C,3,0)</f>
        <v>Monitoramento dos Indicadores Clínicos, Assistenciais e de performance;</v>
      </c>
      <c r="D137" t="s">
        <v>60</v>
      </c>
      <c r="E137" t="e">
        <f>VLOOKUP(D137,#REF!,2,0)</f>
        <v>#REF!</v>
      </c>
    </row>
    <row r="138" spans="1:5" x14ac:dyDescent="0.25">
      <c r="A138">
        <f t="shared" si="2"/>
        <v>25</v>
      </c>
      <c r="B138" t="str">
        <f>VLOOKUP(A138,Folha1!A:C,2,0)</f>
        <v>ABASTECIMENTO</v>
      </c>
      <c r="C138" t="str">
        <f>VLOOKUP(A138,Folha1!A:C,3,0)</f>
        <v>Monitoramento dos Indicadores Clínicos, Assistenciais e de performance;</v>
      </c>
      <c r="D138">
        <v>26</v>
      </c>
      <c r="E138" t="e">
        <f>VLOOKUP(D138,#REF!,2,0)</f>
        <v>#REF!</v>
      </c>
    </row>
    <row r="139" spans="1:5" x14ac:dyDescent="0.25">
      <c r="A139">
        <f t="shared" si="2"/>
        <v>26</v>
      </c>
      <c r="B139" t="str">
        <f>VLOOKUP(A139,Folha1!A:C,2,0)</f>
        <v>ABASTECIMENTO</v>
      </c>
      <c r="C139" t="str">
        <f>VLOOKUP(A139,Folha1!A:C,3,0)</f>
        <v>Ressuprimento Programado e Contínuo de medicamentos, materiais gerais e materiais médico-hospitalares;</v>
      </c>
      <c r="D139" s="4" t="s">
        <v>56</v>
      </c>
      <c r="E139" t="e">
        <f>VLOOKUP(D139,#REF!,2,0)</f>
        <v>#REF!</v>
      </c>
    </row>
    <row r="140" spans="1:5" x14ac:dyDescent="0.25">
      <c r="A140">
        <f t="shared" si="2"/>
        <v>26</v>
      </c>
      <c r="B140" t="str">
        <f>VLOOKUP(A140,Folha1!A:C,2,0)</f>
        <v>ABASTECIMENTO</v>
      </c>
      <c r="C140" t="str">
        <f>VLOOKUP(A140,Folha1!A:C,3,0)</f>
        <v>Ressuprimento Programado e Contínuo de medicamentos, materiais gerais e materiais médico-hospitalares;</v>
      </c>
      <c r="D140" t="s">
        <v>59</v>
      </c>
      <c r="E140" t="e">
        <f>VLOOKUP(D140,#REF!,2,0)</f>
        <v>#REF!</v>
      </c>
    </row>
    <row r="141" spans="1:5" x14ac:dyDescent="0.25">
      <c r="A141">
        <f t="shared" si="2"/>
        <v>26</v>
      </c>
      <c r="B141" t="str">
        <f>VLOOKUP(A141,Folha1!A:C,2,0)</f>
        <v>ABASTECIMENTO</v>
      </c>
      <c r="C141" t="str">
        <f>VLOOKUP(A141,Folha1!A:C,3,0)</f>
        <v>Ressuprimento Programado e Contínuo de medicamentos, materiais gerais e materiais médico-hospitalares;</v>
      </c>
      <c r="D141" t="s">
        <v>60</v>
      </c>
      <c r="E141" t="e">
        <f>VLOOKUP(D141,#REF!,2,0)</f>
        <v>#REF!</v>
      </c>
    </row>
    <row r="142" spans="1:5" x14ac:dyDescent="0.25">
      <c r="A142">
        <f t="shared" si="2"/>
        <v>26</v>
      </c>
      <c r="B142" t="str">
        <f>VLOOKUP(A142,Folha1!A:C,2,0)</f>
        <v>ABASTECIMENTO</v>
      </c>
      <c r="C142" t="str">
        <f>VLOOKUP(A142,Folha1!A:C,3,0)</f>
        <v>Ressuprimento Programado e Contínuo de medicamentos, materiais gerais e materiais médico-hospitalares;</v>
      </c>
      <c r="D142" t="s">
        <v>61</v>
      </c>
      <c r="E142" t="e">
        <f>VLOOKUP(D142,#REF!,2,0)</f>
        <v>#REF!</v>
      </c>
    </row>
    <row r="143" spans="1:5" x14ac:dyDescent="0.25">
      <c r="A143">
        <f t="shared" si="2"/>
        <v>26</v>
      </c>
      <c r="B143" t="str">
        <f>VLOOKUP(A143,Folha1!A:C,2,0)</f>
        <v>ABASTECIMENTO</v>
      </c>
      <c r="C143" t="str">
        <f>VLOOKUP(A143,Folha1!A:C,3,0)</f>
        <v>Ressuprimento Programado e Contínuo de medicamentos, materiais gerais e materiais médico-hospitalares;</v>
      </c>
      <c r="D143" t="s">
        <v>62</v>
      </c>
      <c r="E143" t="e">
        <f>VLOOKUP(D143,#REF!,2,0)</f>
        <v>#REF!</v>
      </c>
    </row>
    <row r="144" spans="1:5" x14ac:dyDescent="0.25">
      <c r="A144">
        <f t="shared" si="2"/>
        <v>26</v>
      </c>
      <c r="B144" t="str">
        <f>VLOOKUP(A144,Folha1!A:C,2,0)</f>
        <v>ABASTECIMENTO</v>
      </c>
      <c r="C144" t="str">
        <f>VLOOKUP(A144,Folha1!A:C,3,0)</f>
        <v>Ressuprimento Programado e Contínuo de medicamentos, materiais gerais e materiais médico-hospitalares;</v>
      </c>
      <c r="D144" t="s">
        <v>57</v>
      </c>
      <c r="E144" t="e">
        <f>VLOOKUP(D144,#REF!,2,0)</f>
        <v>#REF!</v>
      </c>
    </row>
    <row r="145" spans="1:5" x14ac:dyDescent="0.25">
      <c r="A145">
        <f t="shared" si="2"/>
        <v>26</v>
      </c>
      <c r="B145" t="str">
        <f>VLOOKUP(A145,Folha1!A:C,2,0)</f>
        <v>ABASTECIMENTO</v>
      </c>
      <c r="C145" t="str">
        <f>VLOOKUP(A145,Folha1!A:C,3,0)</f>
        <v>Ressuprimento Programado e Contínuo de medicamentos, materiais gerais e materiais médico-hospitalares;</v>
      </c>
      <c r="D145" t="s">
        <v>16</v>
      </c>
      <c r="E145" t="e">
        <f>VLOOKUP(D145,#REF!,2,0)</f>
        <v>#REF!</v>
      </c>
    </row>
    <row r="146" spans="1:5" x14ac:dyDescent="0.25">
      <c r="A146">
        <f t="shared" si="2"/>
        <v>26</v>
      </c>
      <c r="B146" t="str">
        <f>VLOOKUP(A146,Folha1!A:C,2,0)</f>
        <v>ABASTECIMENTO</v>
      </c>
      <c r="C146" t="str">
        <f>VLOOKUP(A146,Folha1!A:C,3,0)</f>
        <v>Ressuprimento Programado e Contínuo de medicamentos, materiais gerais e materiais médico-hospitalares;</v>
      </c>
      <c r="D146">
        <v>27</v>
      </c>
      <c r="E146" t="e">
        <f>VLOOKUP(D146,#REF!,2,0)</f>
        <v>#REF!</v>
      </c>
    </row>
    <row r="147" spans="1:5" x14ac:dyDescent="0.25">
      <c r="A147">
        <f t="shared" si="2"/>
        <v>27</v>
      </c>
      <c r="B147" t="str">
        <f>VLOOKUP(A147,Folha1!A:C,2,0)</f>
        <v>PESSOAL</v>
      </c>
      <c r="C147" t="str">
        <f>VLOOKUP(A147,Folha1!A:C,3,0)</f>
        <v>Processo Seletivo Simplificado;</v>
      </c>
      <c r="D147" s="22" t="s">
        <v>65</v>
      </c>
      <c r="E147" t="e">
        <f>VLOOKUP(D147,#REF!,2,0)</f>
        <v>#REF!</v>
      </c>
    </row>
    <row r="148" spans="1:5" x14ac:dyDescent="0.25">
      <c r="A148">
        <f t="shared" si="2"/>
        <v>27</v>
      </c>
      <c r="B148" t="str">
        <f>VLOOKUP(A148,Folha1!A:C,2,0)</f>
        <v>PESSOAL</v>
      </c>
      <c r="C148" t="str">
        <f>VLOOKUP(A148,Folha1!A:C,3,0)</f>
        <v>Processo Seletivo Simplificado;</v>
      </c>
      <c r="D148" t="s">
        <v>134</v>
      </c>
      <c r="E148" t="e">
        <f>VLOOKUP(D148,#REF!,2,0)</f>
        <v>#REF!</v>
      </c>
    </row>
    <row r="149" spans="1:5" x14ac:dyDescent="0.25">
      <c r="A149">
        <f t="shared" si="2"/>
        <v>27</v>
      </c>
      <c r="B149" t="str">
        <f>VLOOKUP(A149,Folha1!A:C,2,0)</f>
        <v>PESSOAL</v>
      </c>
      <c r="C149" t="str">
        <f>VLOOKUP(A149,Folha1!A:C,3,0)</f>
        <v>Processo Seletivo Simplificado;</v>
      </c>
      <c r="D149">
        <v>28</v>
      </c>
      <c r="E149" t="e">
        <f>VLOOKUP(D149,#REF!,2,0)</f>
        <v>#REF!</v>
      </c>
    </row>
    <row r="150" spans="1:5" x14ac:dyDescent="0.25">
      <c r="A150">
        <f t="shared" si="2"/>
        <v>28</v>
      </c>
      <c r="B150" t="str">
        <f>VLOOKUP(A150,Folha1!A:C,2,0)</f>
        <v>PESSOAL</v>
      </c>
      <c r="C150" t="str">
        <f>VLOOKUP(A150,Folha1!A:C,3,0)</f>
        <v>Admissão de Quadro de Pessoal;</v>
      </c>
      <c r="D150" s="4" t="s">
        <v>59</v>
      </c>
      <c r="E150" t="e">
        <f>VLOOKUP(D150,#REF!,2,0)</f>
        <v>#REF!</v>
      </c>
    </row>
    <row r="151" spans="1:5" x14ac:dyDescent="0.25">
      <c r="A151">
        <f t="shared" si="2"/>
        <v>28</v>
      </c>
      <c r="B151" t="str">
        <f>VLOOKUP(A151,Folha1!A:C,2,0)</f>
        <v>PESSOAL</v>
      </c>
      <c r="C151" t="str">
        <f>VLOOKUP(A151,Folha1!A:C,3,0)</f>
        <v>Admissão de Quadro de Pessoal;</v>
      </c>
      <c r="D151" t="s">
        <v>60</v>
      </c>
      <c r="E151" t="e">
        <f>VLOOKUP(D151,#REF!,2,0)</f>
        <v>#REF!</v>
      </c>
    </row>
    <row r="152" spans="1:5" x14ac:dyDescent="0.25">
      <c r="A152">
        <f t="shared" si="2"/>
        <v>28</v>
      </c>
      <c r="B152" t="str">
        <f>VLOOKUP(A152,Folha1!A:C,2,0)</f>
        <v>PESSOAL</v>
      </c>
      <c r="C152" t="str">
        <f>VLOOKUP(A152,Folha1!A:C,3,0)</f>
        <v>Admissão de Quadro de Pessoal;</v>
      </c>
      <c r="D152" t="s">
        <v>65</v>
      </c>
      <c r="E152" t="e">
        <f>VLOOKUP(D152,#REF!,2,0)</f>
        <v>#REF!</v>
      </c>
    </row>
    <row r="153" spans="1:5" x14ac:dyDescent="0.25">
      <c r="A153">
        <f t="shared" si="2"/>
        <v>28</v>
      </c>
      <c r="B153" t="str">
        <f>VLOOKUP(A153,Folha1!A:C,2,0)</f>
        <v>PESSOAL</v>
      </c>
      <c r="C153" t="str">
        <f>VLOOKUP(A153,Folha1!A:C,3,0)</f>
        <v>Admissão de Quadro de Pessoal;</v>
      </c>
      <c r="D153" t="s">
        <v>16</v>
      </c>
      <c r="E153" t="e">
        <f>VLOOKUP(D153,#REF!,2,0)</f>
        <v>#REF!</v>
      </c>
    </row>
    <row r="154" spans="1:5" x14ac:dyDescent="0.25">
      <c r="A154">
        <f t="shared" si="2"/>
        <v>28</v>
      </c>
      <c r="B154" t="str">
        <f>VLOOKUP(A154,Folha1!A:C,2,0)</f>
        <v>PESSOAL</v>
      </c>
      <c r="C154" t="str">
        <f>VLOOKUP(A154,Folha1!A:C,3,0)</f>
        <v>Admissão de Quadro de Pessoal;</v>
      </c>
      <c r="D154" t="s">
        <v>134</v>
      </c>
      <c r="E154" t="e">
        <f>VLOOKUP(D154,#REF!,2,0)</f>
        <v>#REF!</v>
      </c>
    </row>
    <row r="155" spans="1:5" x14ac:dyDescent="0.25">
      <c r="A155">
        <f t="shared" si="2"/>
        <v>28</v>
      </c>
      <c r="B155" t="str">
        <f>VLOOKUP(A155,Folha1!A:C,2,0)</f>
        <v>PESSOAL</v>
      </c>
      <c r="C155" t="str">
        <f>VLOOKUP(A155,Folha1!A:C,3,0)</f>
        <v>Admissão de Quadro de Pessoal;</v>
      </c>
      <c r="D155">
        <v>29</v>
      </c>
      <c r="E155" t="e">
        <f>VLOOKUP(D155,#REF!,2,0)</f>
        <v>#REF!</v>
      </c>
    </row>
    <row r="156" spans="1:5" x14ac:dyDescent="0.25">
      <c r="A156">
        <f t="shared" si="2"/>
        <v>29</v>
      </c>
      <c r="B156" t="str">
        <f>VLOOKUP(A156,Folha1!A:C,2,0)</f>
        <v>PESSOAL</v>
      </c>
      <c r="C156" t="str">
        <f>VLOOKUP(A156,Folha1!A:C,3,0)</f>
        <v>Integração dos Funcionários;</v>
      </c>
      <c r="D156" s="22" t="s">
        <v>65</v>
      </c>
      <c r="E156" t="e">
        <f>VLOOKUP(D156,#REF!,2,0)</f>
        <v>#REF!</v>
      </c>
    </row>
    <row r="157" spans="1:5" x14ac:dyDescent="0.25">
      <c r="A157">
        <f t="shared" si="2"/>
        <v>29</v>
      </c>
      <c r="B157" t="str">
        <f>VLOOKUP(A157,Folha1!A:C,2,0)</f>
        <v>PESSOAL</v>
      </c>
      <c r="C157" t="str">
        <f>VLOOKUP(A157,Folha1!A:C,3,0)</f>
        <v>Integração dos Funcionários;</v>
      </c>
      <c r="D157" t="s">
        <v>135</v>
      </c>
      <c r="E157" t="e">
        <f>VLOOKUP(D157,#REF!,2,0)</f>
        <v>#REF!</v>
      </c>
    </row>
    <row r="158" spans="1:5" x14ac:dyDescent="0.25">
      <c r="A158">
        <f t="shared" si="2"/>
        <v>29</v>
      </c>
      <c r="B158" t="str">
        <f>VLOOKUP(A158,Folha1!A:C,2,0)</f>
        <v>PESSOAL</v>
      </c>
      <c r="C158" t="str">
        <f>VLOOKUP(A158,Folha1!A:C,3,0)</f>
        <v>Integração dos Funcionários;</v>
      </c>
      <c r="D158">
        <v>30</v>
      </c>
      <c r="E158" t="e">
        <f>VLOOKUP(D158,#REF!,2,0)</f>
        <v>#REF!</v>
      </c>
    </row>
    <row r="159" spans="1:5" x14ac:dyDescent="0.25">
      <c r="A159">
        <f t="shared" si="2"/>
        <v>30</v>
      </c>
      <c r="B159" t="str">
        <f>VLOOKUP(A159,Folha1!A:C,2,0)</f>
        <v>PESSOAL</v>
      </c>
      <c r="C159" t="str">
        <f>VLOOKUP(A159,Folha1!A:C,3,0)</f>
        <v>Treinamento de Uso e Manuseio de EPI;</v>
      </c>
      <c r="D159" s="4" t="s">
        <v>63</v>
      </c>
      <c r="E159" t="e">
        <f>VLOOKUP(D159,#REF!,2,0)</f>
        <v>#REF!</v>
      </c>
    </row>
    <row r="160" spans="1:5" x14ac:dyDescent="0.25">
      <c r="A160">
        <f t="shared" si="2"/>
        <v>30</v>
      </c>
      <c r="B160" t="str">
        <f>VLOOKUP(A160,Folha1!A:C,2,0)</f>
        <v>PESSOAL</v>
      </c>
      <c r="C160" t="str">
        <f>VLOOKUP(A160,Folha1!A:C,3,0)</f>
        <v>Treinamento de Uso e Manuseio de EPI;</v>
      </c>
      <c r="D160" t="s">
        <v>65</v>
      </c>
      <c r="E160" t="e">
        <f>VLOOKUP(D160,#REF!,2,0)</f>
        <v>#REF!</v>
      </c>
    </row>
    <row r="161" spans="1:5" x14ac:dyDescent="0.25">
      <c r="A161">
        <f t="shared" si="2"/>
        <v>30</v>
      </c>
      <c r="B161" t="str">
        <f>VLOOKUP(A161,Folha1!A:C,2,0)</f>
        <v>PESSOAL</v>
      </c>
      <c r="C161" t="str">
        <f>VLOOKUP(A161,Folha1!A:C,3,0)</f>
        <v>Treinamento de Uso e Manuseio de EPI;</v>
      </c>
      <c r="D161" t="s">
        <v>135</v>
      </c>
      <c r="E161" t="e">
        <f>VLOOKUP(D161,#REF!,2,0)</f>
        <v>#REF!</v>
      </c>
    </row>
    <row r="162" spans="1:5" x14ac:dyDescent="0.25">
      <c r="A162">
        <f t="shared" si="2"/>
        <v>30</v>
      </c>
      <c r="B162" t="str">
        <f>VLOOKUP(A162,Folha1!A:C,2,0)</f>
        <v>PESSOAL</v>
      </c>
      <c r="C162" t="str">
        <f>VLOOKUP(A162,Folha1!A:C,3,0)</f>
        <v>Treinamento de Uso e Manuseio de EPI;</v>
      </c>
      <c r="D162">
        <v>31</v>
      </c>
      <c r="E162" t="e">
        <f>VLOOKUP(D162,#REF!,2,0)</f>
        <v>#REF!</v>
      </c>
    </row>
    <row r="163" spans="1:5" x14ac:dyDescent="0.25">
      <c r="A163">
        <f t="shared" si="2"/>
        <v>31</v>
      </c>
      <c r="B163" t="str">
        <f>VLOOKUP(A163,Folha1!A:C,2,0)</f>
        <v>PESSOAL</v>
      </c>
      <c r="C163" t="str">
        <f>VLOOKUP(A163,Folha1!A:C,3,0)</f>
        <v>Treinamento Sobre Covid-19;</v>
      </c>
      <c r="D163" s="22" t="s">
        <v>63</v>
      </c>
      <c r="E163" t="e">
        <f>VLOOKUP(D163,#REF!,2,0)</f>
        <v>#REF!</v>
      </c>
    </row>
    <row r="164" spans="1:5" x14ac:dyDescent="0.25">
      <c r="A164">
        <f t="shared" si="2"/>
        <v>31</v>
      </c>
      <c r="B164" t="str">
        <f>VLOOKUP(A164,Folha1!A:C,2,0)</f>
        <v>PESSOAL</v>
      </c>
      <c r="C164" t="str">
        <f>VLOOKUP(A164,Folha1!A:C,3,0)</f>
        <v>Treinamento Sobre Covid-19;</v>
      </c>
      <c r="D164" t="s">
        <v>65</v>
      </c>
      <c r="E164" t="e">
        <f>VLOOKUP(D164,#REF!,2,0)</f>
        <v>#REF!</v>
      </c>
    </row>
    <row r="165" spans="1:5" x14ac:dyDescent="0.25">
      <c r="A165">
        <f t="shared" si="2"/>
        <v>31</v>
      </c>
      <c r="B165" t="str">
        <f>VLOOKUP(A165,Folha1!A:C,2,0)</f>
        <v>PESSOAL</v>
      </c>
      <c r="C165" t="str">
        <f>VLOOKUP(A165,Folha1!A:C,3,0)</f>
        <v>Treinamento Sobre Covid-19;</v>
      </c>
      <c r="D165" t="s">
        <v>135</v>
      </c>
      <c r="E165" t="e">
        <f>VLOOKUP(D165,#REF!,2,0)</f>
        <v>#REF!</v>
      </c>
    </row>
    <row r="166" spans="1:5" x14ac:dyDescent="0.25">
      <c r="A166">
        <f t="shared" si="2"/>
        <v>31</v>
      </c>
      <c r="B166" t="str">
        <f>VLOOKUP(A166,Folha1!A:C,2,0)</f>
        <v>PESSOAL</v>
      </c>
      <c r="C166" t="str">
        <f>VLOOKUP(A166,Folha1!A:C,3,0)</f>
        <v>Treinamento Sobre Covid-19;</v>
      </c>
      <c r="D166">
        <v>32</v>
      </c>
      <c r="E166" t="e">
        <f>VLOOKUP(D166,#REF!,2,0)</f>
        <v>#REF!</v>
      </c>
    </row>
    <row r="167" spans="1:5" x14ac:dyDescent="0.25">
      <c r="A167">
        <f t="shared" si="2"/>
        <v>32</v>
      </c>
      <c r="B167" t="str">
        <f>VLOOKUP(A167,Folha1!A:C,2,0)</f>
        <v>PESSOAL</v>
      </c>
      <c r="C167" t="str">
        <f>VLOOKUP(A167,Folha1!A:C,3,0)</f>
        <v>Treinamento de Combate à incêndio;</v>
      </c>
      <c r="D167" s="4" t="s">
        <v>63</v>
      </c>
      <c r="E167" t="e">
        <f>VLOOKUP(D167,#REF!,2,0)</f>
        <v>#REF!</v>
      </c>
    </row>
    <row r="168" spans="1:5" x14ac:dyDescent="0.25">
      <c r="A168">
        <f t="shared" si="2"/>
        <v>32</v>
      </c>
      <c r="B168" t="str">
        <f>VLOOKUP(A168,Folha1!A:C,2,0)</f>
        <v>PESSOAL</v>
      </c>
      <c r="C168" t="str">
        <f>VLOOKUP(A168,Folha1!A:C,3,0)</f>
        <v>Treinamento de Combate à incêndio;</v>
      </c>
      <c r="D168" t="s">
        <v>65</v>
      </c>
      <c r="E168" t="e">
        <f>VLOOKUP(D168,#REF!,2,0)</f>
        <v>#REF!</v>
      </c>
    </row>
    <row r="169" spans="1:5" x14ac:dyDescent="0.25">
      <c r="A169">
        <f t="shared" si="2"/>
        <v>32</v>
      </c>
      <c r="B169" t="str">
        <f>VLOOKUP(A169,Folha1!A:C,2,0)</f>
        <v>PESSOAL</v>
      </c>
      <c r="C169" t="str">
        <f>VLOOKUP(A169,Folha1!A:C,3,0)</f>
        <v>Treinamento de Combate à incêndio;</v>
      </c>
      <c r="D169" t="s">
        <v>135</v>
      </c>
      <c r="E169" t="e">
        <f>VLOOKUP(D169,#REF!,2,0)</f>
        <v>#REF!</v>
      </c>
    </row>
    <row r="170" spans="1:5" x14ac:dyDescent="0.25">
      <c r="A170">
        <f t="shared" si="2"/>
        <v>32</v>
      </c>
      <c r="B170" t="str">
        <f>VLOOKUP(A170,Folha1!A:C,2,0)</f>
        <v>PESSOAL</v>
      </c>
      <c r="C170" t="str">
        <f>VLOOKUP(A170,Folha1!A:C,3,0)</f>
        <v>Treinamento de Combate à incêndio;</v>
      </c>
      <c r="D170">
        <v>33</v>
      </c>
      <c r="E170" t="e">
        <f>VLOOKUP(D170,#REF!,2,0)</f>
        <v>#REF!</v>
      </c>
    </row>
    <row r="171" spans="1:5" x14ac:dyDescent="0.25">
      <c r="A171">
        <f t="shared" si="2"/>
        <v>33</v>
      </c>
      <c r="B171" t="str">
        <f>VLOOKUP(A171,Folha1!A:C,2,0)</f>
        <v>PESSOAL</v>
      </c>
      <c r="C171" t="str">
        <f>VLOOKUP(A171,Folha1!A:C,3,0)</f>
        <v>1° Avaliação de Experiência;</v>
      </c>
      <c r="D171" s="22" t="s">
        <v>56</v>
      </c>
      <c r="E171" t="e">
        <f>VLOOKUP(D171,#REF!,2,0)</f>
        <v>#REF!</v>
      </c>
    </row>
    <row r="172" spans="1:5" x14ac:dyDescent="0.25">
      <c r="A172">
        <f t="shared" si="2"/>
        <v>33</v>
      </c>
      <c r="B172" t="str">
        <f>VLOOKUP(A172,Folha1!A:C,2,0)</f>
        <v>PESSOAL</v>
      </c>
      <c r="C172" t="str">
        <f>VLOOKUP(A172,Folha1!A:C,3,0)</f>
        <v>1° Avaliação de Experiência;</v>
      </c>
      <c r="D172" t="s">
        <v>57</v>
      </c>
      <c r="E172" t="e">
        <f>VLOOKUP(D172,#REF!,2,0)</f>
        <v>#REF!</v>
      </c>
    </row>
    <row r="173" spans="1:5" x14ac:dyDescent="0.25">
      <c r="A173">
        <f t="shared" si="2"/>
        <v>33</v>
      </c>
      <c r="B173" t="str">
        <f>VLOOKUP(A173,Folha1!A:C,2,0)</f>
        <v>PESSOAL</v>
      </c>
      <c r="C173" t="str">
        <f>VLOOKUP(A173,Folha1!A:C,3,0)</f>
        <v>1° Avaliação de Experiência;</v>
      </c>
      <c r="D173">
        <v>34</v>
      </c>
      <c r="E173" t="e">
        <f>VLOOKUP(D173,#REF!,2,0)</f>
        <v>#REF!</v>
      </c>
    </row>
    <row r="174" spans="1:5" x14ac:dyDescent="0.25">
      <c r="A174">
        <f t="shared" si="2"/>
        <v>34</v>
      </c>
      <c r="B174" t="str">
        <f>VLOOKUP(A174,Folha1!A:C,2,0)</f>
        <v>PESSOAL</v>
      </c>
      <c r="C174" t="str">
        <f>VLOOKUP(A174,Folha1!A:C,3,0)</f>
        <v>Executar Plano de Educação Permanente;</v>
      </c>
      <c r="D174" s="4" t="s">
        <v>56</v>
      </c>
      <c r="E174" t="e">
        <f>VLOOKUP(D174,#REF!,2,0)</f>
        <v>#REF!</v>
      </c>
    </row>
    <row r="175" spans="1:5" x14ac:dyDescent="0.25">
      <c r="A175">
        <f t="shared" si="2"/>
        <v>34</v>
      </c>
      <c r="B175" t="str">
        <f>VLOOKUP(A175,Folha1!A:C,2,0)</f>
        <v>PESSOAL</v>
      </c>
      <c r="C175" t="str">
        <f>VLOOKUP(A175,Folha1!A:C,3,0)</f>
        <v>Executar Plano de Educação Permanente;</v>
      </c>
      <c r="D175" t="s">
        <v>61</v>
      </c>
      <c r="E175" t="e">
        <f>VLOOKUP(D175,#REF!,2,0)</f>
        <v>#REF!</v>
      </c>
    </row>
    <row r="176" spans="1:5" x14ac:dyDescent="0.25">
      <c r="A176">
        <f t="shared" si="2"/>
        <v>34</v>
      </c>
      <c r="B176" t="str">
        <f>VLOOKUP(A176,Folha1!A:C,2,0)</f>
        <v>PESSOAL</v>
      </c>
      <c r="C176" t="str">
        <f>VLOOKUP(A176,Folha1!A:C,3,0)</f>
        <v>Executar Plano de Educação Permanente;</v>
      </c>
      <c r="D176" t="s">
        <v>62</v>
      </c>
      <c r="E176" t="e">
        <f>VLOOKUP(D176,#REF!,2,0)</f>
        <v>#REF!</v>
      </c>
    </row>
    <row r="177" spans="1:5" x14ac:dyDescent="0.25">
      <c r="A177">
        <f t="shared" si="2"/>
        <v>34</v>
      </c>
      <c r="B177" t="str">
        <f>VLOOKUP(A177,Folha1!A:C,2,0)</f>
        <v>PESSOAL</v>
      </c>
      <c r="C177" t="str">
        <f>VLOOKUP(A177,Folha1!A:C,3,0)</f>
        <v>Executar Plano de Educação Permanente;</v>
      </c>
      <c r="D177" t="s">
        <v>65</v>
      </c>
      <c r="E177" t="e">
        <f>VLOOKUP(D177,#REF!,2,0)</f>
        <v>#REF!</v>
      </c>
    </row>
    <row r="178" spans="1:5" x14ac:dyDescent="0.25">
      <c r="A178">
        <f t="shared" si="2"/>
        <v>34</v>
      </c>
      <c r="B178" t="str">
        <f>VLOOKUP(A178,Folha1!A:C,2,0)</f>
        <v>PESSOAL</v>
      </c>
      <c r="C178" t="str">
        <f>VLOOKUP(A178,Folha1!A:C,3,0)</f>
        <v>Executar Plano de Educação Permanente;</v>
      </c>
      <c r="D178" t="s">
        <v>135</v>
      </c>
      <c r="E178" t="e">
        <f>VLOOKUP(D178,#REF!,2,0)</f>
        <v>#REF!</v>
      </c>
    </row>
    <row r="179" spans="1:5" x14ac:dyDescent="0.25">
      <c r="A179">
        <f t="shared" si="2"/>
        <v>34</v>
      </c>
      <c r="B179" t="str">
        <f>VLOOKUP(A179,Folha1!A:C,2,0)</f>
        <v>PESSOAL</v>
      </c>
      <c r="C179" t="str">
        <f>VLOOKUP(A179,Folha1!A:C,3,0)</f>
        <v>Executar Plano de Educação Permanente;</v>
      </c>
      <c r="D179">
        <v>35</v>
      </c>
      <c r="E179" t="e">
        <f>VLOOKUP(D179,#REF!,2,0)</f>
        <v>#REF!</v>
      </c>
    </row>
    <row r="180" spans="1:5" x14ac:dyDescent="0.25">
      <c r="A180">
        <f t="shared" si="2"/>
        <v>35</v>
      </c>
      <c r="B180" t="str">
        <f>VLOOKUP(A180,Folha1!A:C,2,0)</f>
        <v>PESSOAL</v>
      </c>
      <c r="C180" t="str">
        <f>VLOOKUP(A180,Folha1!A:C,3,0)</f>
        <v>Treinamento de Código de Ética e Conduta;</v>
      </c>
      <c r="D180" s="22" t="s">
        <v>65</v>
      </c>
      <c r="E180" t="e">
        <f>VLOOKUP(D180,#REF!,2,0)</f>
        <v>#REF!</v>
      </c>
    </row>
    <row r="181" spans="1:5" x14ac:dyDescent="0.25">
      <c r="A181">
        <f t="shared" si="2"/>
        <v>35</v>
      </c>
      <c r="B181" t="str">
        <f>VLOOKUP(A181,Folha1!A:C,2,0)</f>
        <v>PESSOAL</v>
      </c>
      <c r="C181" t="str">
        <f>VLOOKUP(A181,Folha1!A:C,3,0)</f>
        <v>Treinamento de Código de Ética e Conduta;</v>
      </c>
      <c r="D181" t="s">
        <v>135</v>
      </c>
      <c r="E181" t="e">
        <f>VLOOKUP(D181,#REF!,2,0)</f>
        <v>#REF!</v>
      </c>
    </row>
    <row r="182" spans="1:5" x14ac:dyDescent="0.25">
      <c r="A182">
        <f t="shared" si="2"/>
        <v>35</v>
      </c>
      <c r="B182" t="str">
        <f>VLOOKUP(A182,Folha1!A:C,2,0)</f>
        <v>PESSOAL</v>
      </c>
      <c r="C182" t="str">
        <f>VLOOKUP(A182,Folha1!A:C,3,0)</f>
        <v>Treinamento de Código de Ética e Conduta;</v>
      </c>
      <c r="D182">
        <v>36</v>
      </c>
      <c r="E182" t="e">
        <f>VLOOKUP(D182,#REF!,2,0)</f>
        <v>#REF!</v>
      </c>
    </row>
    <row r="183" spans="1:5" x14ac:dyDescent="0.25">
      <c r="A183">
        <f t="shared" si="2"/>
        <v>36</v>
      </c>
      <c r="B183" t="str">
        <f>VLOOKUP(A183,Folha1!A:C,2,0)</f>
        <v>PESSOAL</v>
      </c>
      <c r="C183" t="str">
        <f>VLOOKUP(A183,Folha1!A:C,3,0)</f>
        <v>2° Avaliação de Experiência;</v>
      </c>
      <c r="D183" s="4" t="s">
        <v>56</v>
      </c>
      <c r="E183" t="e">
        <f>VLOOKUP(D183,#REF!,2,0)</f>
        <v>#REF!</v>
      </c>
    </row>
    <row r="184" spans="1:5" x14ac:dyDescent="0.25">
      <c r="A184">
        <f t="shared" si="2"/>
        <v>36</v>
      </c>
      <c r="B184" t="str">
        <f>VLOOKUP(A184,Folha1!A:C,2,0)</f>
        <v>PESSOAL</v>
      </c>
      <c r="C184" t="str">
        <f>VLOOKUP(A184,Folha1!A:C,3,0)</f>
        <v>2° Avaliação de Experiência;</v>
      </c>
      <c r="D184" t="s">
        <v>57</v>
      </c>
      <c r="E184" t="e">
        <f>VLOOKUP(D184,#REF!,2,0)</f>
        <v>#REF!</v>
      </c>
    </row>
    <row r="185" spans="1:5" x14ac:dyDescent="0.25">
      <c r="A185">
        <f t="shared" si="2"/>
        <v>36</v>
      </c>
      <c r="B185" t="str">
        <f>VLOOKUP(A185,Folha1!A:C,2,0)</f>
        <v>PESSOAL</v>
      </c>
      <c r="C185" t="str">
        <f>VLOOKUP(A185,Folha1!A:C,3,0)</f>
        <v>2° Avaliação de Experiência;</v>
      </c>
      <c r="D185">
        <v>37</v>
      </c>
      <c r="E185" t="e">
        <f>VLOOKUP(D185,#REF!,2,0)</f>
        <v>#REF!</v>
      </c>
    </row>
    <row r="186" spans="1:5" x14ac:dyDescent="0.25">
      <c r="A186">
        <f t="shared" si="2"/>
        <v>37</v>
      </c>
      <c r="B186" t="str">
        <f>VLOOKUP(A186,Folha1!A:C,2,0)</f>
        <v>SERVIÇOS</v>
      </c>
      <c r="C186" t="str">
        <f>VLOOKUP(A186,Folha1!A:C,3,0)</f>
        <v>Avaliação e definição de Organograma, montagem de escala, prospecção de colaboradores e integração das equipes;</v>
      </c>
      <c r="D186" s="24" t="s">
        <v>56</v>
      </c>
      <c r="E186" t="e">
        <f>VLOOKUP(D186,#REF!,2,0)</f>
        <v>#REF!</v>
      </c>
    </row>
    <row r="187" spans="1:5" x14ac:dyDescent="0.25">
      <c r="A187">
        <f t="shared" si="2"/>
        <v>37</v>
      </c>
      <c r="B187" t="str">
        <f>VLOOKUP(A187,Folha1!A:C,2,0)</f>
        <v>SERVIÇOS</v>
      </c>
      <c r="C187" t="str">
        <f>VLOOKUP(A187,Folha1!A:C,3,0)</f>
        <v>Avaliação e definição de Organograma, montagem de escala, prospecção de colaboradores e integração das equipes;</v>
      </c>
      <c r="D187" t="s">
        <v>61</v>
      </c>
      <c r="E187" t="e">
        <f>VLOOKUP(D187,#REF!,2,0)</f>
        <v>#REF!</v>
      </c>
    </row>
    <row r="188" spans="1:5" x14ac:dyDescent="0.25">
      <c r="A188">
        <f t="shared" si="2"/>
        <v>37</v>
      </c>
      <c r="B188" t="str">
        <f>VLOOKUP(A188,Folha1!A:C,2,0)</f>
        <v>SERVIÇOS</v>
      </c>
      <c r="C188" t="str">
        <f>VLOOKUP(A188,Folha1!A:C,3,0)</f>
        <v>Avaliação e definição de Organograma, montagem de escala, prospecção de colaboradores e integração das equipes;</v>
      </c>
      <c r="D188">
        <v>38</v>
      </c>
      <c r="E188" t="e">
        <f>VLOOKUP(D188,#REF!,2,0)</f>
        <v>#REF!</v>
      </c>
    </row>
    <row r="189" spans="1:5" x14ac:dyDescent="0.25">
      <c r="A189">
        <f t="shared" si="2"/>
        <v>38</v>
      </c>
      <c r="B189" t="str">
        <f>VLOOKUP(A189,Folha1!A:C,2,0)</f>
        <v>SERVIÇOS</v>
      </c>
      <c r="C189" t="str">
        <f>VLOOKUP(A189,Folha1!A:C,3,0)</f>
        <v>Definição de necessidades, elaboração de Termo de Referência, contratação e instalação de equipamentos para fornecimento de gases medicinais;</v>
      </c>
      <c r="D189" s="13" t="s">
        <v>59</v>
      </c>
      <c r="E189" t="e">
        <f>VLOOKUP(D189,#REF!,2,0)</f>
        <v>#REF!</v>
      </c>
    </row>
    <row r="190" spans="1:5" x14ac:dyDescent="0.25">
      <c r="A190">
        <f t="shared" si="2"/>
        <v>38</v>
      </c>
      <c r="B190" t="str">
        <f>VLOOKUP(A190,Folha1!A:C,2,0)</f>
        <v>SERVIÇOS</v>
      </c>
      <c r="C190" t="str">
        <f>VLOOKUP(A190,Folha1!A:C,3,0)</f>
        <v>Definição de necessidades, elaboração de Termo de Referência, contratação e instalação de equipamentos para fornecimento de gases medicinais;</v>
      </c>
      <c r="D190" t="s">
        <v>60</v>
      </c>
      <c r="E190" t="e">
        <f>VLOOKUP(D190,#REF!,2,0)</f>
        <v>#REF!</v>
      </c>
    </row>
    <row r="191" spans="1:5" x14ac:dyDescent="0.25">
      <c r="A191">
        <f t="shared" si="2"/>
        <v>38</v>
      </c>
      <c r="B191" t="str">
        <f>VLOOKUP(A191,Folha1!A:C,2,0)</f>
        <v>SERVIÇOS</v>
      </c>
      <c r="C191" t="str">
        <f>VLOOKUP(A191,Folha1!A:C,3,0)</f>
        <v>Definição de necessidades, elaboração de Termo de Referência, contratação e instalação de equipamentos para fornecimento de gases medicinais;</v>
      </c>
      <c r="D191" t="s">
        <v>62</v>
      </c>
      <c r="E191" t="e">
        <f>VLOOKUP(D191,#REF!,2,0)</f>
        <v>#REF!</v>
      </c>
    </row>
    <row r="192" spans="1:5" x14ac:dyDescent="0.25">
      <c r="A192">
        <f t="shared" si="2"/>
        <v>38</v>
      </c>
      <c r="B192" t="str">
        <f>VLOOKUP(A192,Folha1!A:C,2,0)</f>
        <v>SERVIÇOS</v>
      </c>
      <c r="C192" t="str">
        <f>VLOOKUP(A192,Folha1!A:C,3,0)</f>
        <v>Definição de necessidades, elaboração de Termo de Referência, contratação e instalação de equipamentos para fornecimento de gases medicinais;</v>
      </c>
      <c r="D192" t="s">
        <v>65</v>
      </c>
      <c r="E192" t="e">
        <f>VLOOKUP(D192,#REF!,2,0)</f>
        <v>#REF!</v>
      </c>
    </row>
    <row r="193" spans="1:5" x14ac:dyDescent="0.25">
      <c r="A193">
        <f t="shared" si="2"/>
        <v>38</v>
      </c>
      <c r="B193" t="str">
        <f>VLOOKUP(A193,Folha1!A:C,2,0)</f>
        <v>SERVIÇOS</v>
      </c>
      <c r="C193" t="str">
        <f>VLOOKUP(A193,Folha1!A:C,3,0)</f>
        <v>Definição de necessidades, elaboração de Termo de Referência, contratação e instalação de equipamentos para fornecimento de gases medicinais;</v>
      </c>
      <c r="D193">
        <v>39</v>
      </c>
      <c r="E193" t="e">
        <f>VLOOKUP(D193,#REF!,2,0)</f>
        <v>#REF!</v>
      </c>
    </row>
    <row r="194" spans="1:5" x14ac:dyDescent="0.25">
      <c r="A194">
        <f t="shared" si="2"/>
        <v>39</v>
      </c>
      <c r="B194" t="str">
        <f>VLOOKUP(A194,Folha1!A:C,2,0)</f>
        <v>SERVIÇOS</v>
      </c>
      <c r="C194" t="str">
        <f>VLOOKUP(A194,Folha1!A:C,3,0)</f>
        <v>Levantamento de inventário do parque de equipamentos e sistemas de infraestrutura;</v>
      </c>
      <c r="D194" s="24" t="s">
        <v>59</v>
      </c>
      <c r="E194" t="e">
        <f>VLOOKUP(D194,#REF!,2,0)</f>
        <v>#REF!</v>
      </c>
    </row>
    <row r="195" spans="1:5" x14ac:dyDescent="0.25">
      <c r="A195">
        <f t="shared" si="2"/>
        <v>39</v>
      </c>
      <c r="B195" t="str">
        <f>VLOOKUP(A195,Folha1!A:C,2,0)</f>
        <v>SERVIÇOS</v>
      </c>
      <c r="C195" t="str">
        <f>VLOOKUP(A195,Folha1!A:C,3,0)</f>
        <v>Levantamento de inventário do parque de equipamentos e sistemas de infraestrutura;</v>
      </c>
      <c r="D195" t="s">
        <v>60</v>
      </c>
      <c r="E195" t="e">
        <f>VLOOKUP(D195,#REF!,2,0)</f>
        <v>#REF!</v>
      </c>
    </row>
    <row r="196" spans="1:5" x14ac:dyDescent="0.25">
      <c r="A196">
        <f t="shared" si="2"/>
        <v>39</v>
      </c>
      <c r="B196" t="str">
        <f>VLOOKUP(A196,Folha1!A:C,2,0)</f>
        <v>SERVIÇOS</v>
      </c>
      <c r="C196" t="str">
        <f>VLOOKUP(A196,Folha1!A:C,3,0)</f>
        <v>Levantamento de inventário do parque de equipamentos e sistemas de infraestrutura;</v>
      </c>
      <c r="D196" t="s">
        <v>57</v>
      </c>
      <c r="E196" t="e">
        <f>VLOOKUP(D196,#REF!,2,0)</f>
        <v>#REF!</v>
      </c>
    </row>
    <row r="197" spans="1:5" x14ac:dyDescent="0.25">
      <c r="A197">
        <f t="shared" si="2"/>
        <v>39</v>
      </c>
      <c r="B197" t="str">
        <f>VLOOKUP(A197,Folha1!A:C,2,0)</f>
        <v>SERVIÇOS</v>
      </c>
      <c r="C197" t="str">
        <f>VLOOKUP(A197,Folha1!A:C,3,0)</f>
        <v>Levantamento de inventário do parque de equipamentos e sistemas de infraestrutura;</v>
      </c>
      <c r="D197" t="s">
        <v>63</v>
      </c>
      <c r="E197" t="e">
        <f>VLOOKUP(D197,#REF!,2,0)</f>
        <v>#REF!</v>
      </c>
    </row>
    <row r="198" spans="1:5" x14ac:dyDescent="0.25">
      <c r="A198">
        <f t="shared" ref="A198:A261" si="3">IF(D197&lt;87,D197,A197)</f>
        <v>39</v>
      </c>
      <c r="B198" t="str">
        <f>VLOOKUP(A198,Folha1!A:C,2,0)</f>
        <v>SERVIÇOS</v>
      </c>
      <c r="C198" t="str">
        <f>VLOOKUP(A198,Folha1!A:C,3,0)</f>
        <v>Levantamento de inventário do parque de equipamentos e sistemas de infraestrutura;</v>
      </c>
      <c r="D198" t="s">
        <v>64</v>
      </c>
      <c r="E198" t="e">
        <f>VLOOKUP(D198,#REF!,2,0)</f>
        <v>#REF!</v>
      </c>
    </row>
    <row r="199" spans="1:5" x14ac:dyDescent="0.25">
      <c r="A199">
        <f t="shared" si="3"/>
        <v>39</v>
      </c>
      <c r="B199" t="str">
        <f>VLOOKUP(A199,Folha1!A:C,2,0)</f>
        <v>SERVIÇOS</v>
      </c>
      <c r="C199" t="str">
        <f>VLOOKUP(A199,Folha1!A:C,3,0)</f>
        <v>Levantamento de inventário do parque de equipamentos e sistemas de infraestrutura;</v>
      </c>
      <c r="D199" t="s">
        <v>65</v>
      </c>
      <c r="E199" t="e">
        <f>VLOOKUP(D199,#REF!,2,0)</f>
        <v>#REF!</v>
      </c>
    </row>
    <row r="200" spans="1:5" x14ac:dyDescent="0.25">
      <c r="A200">
        <f t="shared" si="3"/>
        <v>39</v>
      </c>
      <c r="B200" t="str">
        <f>VLOOKUP(A200,Folha1!A:C,2,0)</f>
        <v>SERVIÇOS</v>
      </c>
      <c r="C200" t="str">
        <f>VLOOKUP(A200,Folha1!A:C,3,0)</f>
        <v>Levantamento de inventário do parque de equipamentos e sistemas de infraestrutura;</v>
      </c>
      <c r="D200">
        <v>40</v>
      </c>
      <c r="E200" t="e">
        <f>VLOOKUP(D200,#REF!,2,0)</f>
        <v>#REF!</v>
      </c>
    </row>
    <row r="201" spans="1:5" x14ac:dyDescent="0.25">
      <c r="A201">
        <f t="shared" si="3"/>
        <v>40</v>
      </c>
      <c r="B201" t="str">
        <f>VLOOKUP(A201,Folha1!A:C,2,0)</f>
        <v>SERVIÇOS</v>
      </c>
      <c r="C201" t="str">
        <f>VLOOKUP(A201,Folha1!A:C,3,0)</f>
        <v>Levantamento de inventário do parque de equipamentos médico-assistenciais (EMA);</v>
      </c>
      <c r="D201" s="13" t="s">
        <v>59</v>
      </c>
      <c r="E201" t="e">
        <f>VLOOKUP(D201,#REF!,2,0)</f>
        <v>#REF!</v>
      </c>
    </row>
    <row r="202" spans="1:5" x14ac:dyDescent="0.25">
      <c r="A202">
        <f t="shared" si="3"/>
        <v>40</v>
      </c>
      <c r="B202" t="str">
        <f>VLOOKUP(A202,Folha1!A:C,2,0)</f>
        <v>SERVIÇOS</v>
      </c>
      <c r="C202" t="str">
        <f>VLOOKUP(A202,Folha1!A:C,3,0)</f>
        <v>Levantamento de inventário do parque de equipamentos médico-assistenciais (EMA);</v>
      </c>
      <c r="D202" t="s">
        <v>60</v>
      </c>
      <c r="E202" t="e">
        <f>VLOOKUP(D202,#REF!,2,0)</f>
        <v>#REF!</v>
      </c>
    </row>
    <row r="203" spans="1:5" x14ac:dyDescent="0.25">
      <c r="A203">
        <f t="shared" si="3"/>
        <v>40</v>
      </c>
      <c r="B203" t="str">
        <f>VLOOKUP(A203,Folha1!A:C,2,0)</f>
        <v>SERVIÇOS</v>
      </c>
      <c r="C203" t="str">
        <f>VLOOKUP(A203,Folha1!A:C,3,0)</f>
        <v>Levantamento de inventário do parque de equipamentos médico-assistenciais (EMA);</v>
      </c>
      <c r="D203" t="s">
        <v>63</v>
      </c>
      <c r="E203" t="e">
        <f>VLOOKUP(D203,#REF!,2,0)</f>
        <v>#REF!</v>
      </c>
    </row>
    <row r="204" spans="1:5" x14ac:dyDescent="0.25">
      <c r="A204">
        <f t="shared" si="3"/>
        <v>40</v>
      </c>
      <c r="B204" t="str">
        <f>VLOOKUP(A204,Folha1!A:C,2,0)</f>
        <v>SERVIÇOS</v>
      </c>
      <c r="C204" t="str">
        <f>VLOOKUP(A204,Folha1!A:C,3,0)</f>
        <v>Levantamento de inventário do parque de equipamentos médico-assistenciais (EMA);</v>
      </c>
      <c r="D204" t="s">
        <v>64</v>
      </c>
      <c r="E204" t="e">
        <f>VLOOKUP(D204,#REF!,2,0)</f>
        <v>#REF!</v>
      </c>
    </row>
    <row r="205" spans="1:5" x14ac:dyDescent="0.25">
      <c r="A205">
        <f t="shared" si="3"/>
        <v>40</v>
      </c>
      <c r="B205" t="str">
        <f>VLOOKUP(A205,Folha1!A:C,2,0)</f>
        <v>SERVIÇOS</v>
      </c>
      <c r="C205" t="str">
        <f>VLOOKUP(A205,Folha1!A:C,3,0)</f>
        <v>Levantamento de inventário do parque de equipamentos médico-assistenciais (EMA);</v>
      </c>
      <c r="D205" t="s">
        <v>65</v>
      </c>
      <c r="E205" t="e">
        <f>VLOOKUP(D205,#REF!,2,0)</f>
        <v>#REF!</v>
      </c>
    </row>
    <row r="206" spans="1:5" x14ac:dyDescent="0.25">
      <c r="A206">
        <f t="shared" si="3"/>
        <v>40</v>
      </c>
      <c r="B206" t="str">
        <f>VLOOKUP(A206,Folha1!A:C,2,0)</f>
        <v>SERVIÇOS</v>
      </c>
      <c r="C206" t="str">
        <f>VLOOKUP(A206,Folha1!A:C,3,0)</f>
        <v>Levantamento de inventário do parque de equipamentos médico-assistenciais (EMA);</v>
      </c>
      <c r="D206">
        <v>41</v>
      </c>
      <c r="E206" t="e">
        <f>VLOOKUP(D206,#REF!,2,0)</f>
        <v>#REF!</v>
      </c>
    </row>
    <row r="207" spans="1:5" x14ac:dyDescent="0.25">
      <c r="A207">
        <f t="shared" si="3"/>
        <v>41</v>
      </c>
      <c r="B207" t="str">
        <f>VLOOKUP(A207,Folha1!A:C,2,0)</f>
        <v>SERVIÇOS</v>
      </c>
      <c r="C207" t="str">
        <f>VLOOKUP(A207,Folha1!A:C,3,0)</f>
        <v>Diagnostico inicial da infraestrutura, levantamento de necessidades e classificação de priorização (Plano Geral de Demanda - PGD);</v>
      </c>
      <c r="D207" s="24" t="s">
        <v>56</v>
      </c>
      <c r="E207" t="e">
        <f>VLOOKUP(D207,#REF!,2,0)</f>
        <v>#REF!</v>
      </c>
    </row>
    <row r="208" spans="1:5" x14ac:dyDescent="0.25">
      <c r="A208">
        <f t="shared" si="3"/>
        <v>41</v>
      </c>
      <c r="B208" t="str">
        <f>VLOOKUP(A208,Folha1!A:C,2,0)</f>
        <v>SERVIÇOS</v>
      </c>
      <c r="C208" t="str">
        <f>VLOOKUP(A208,Folha1!A:C,3,0)</f>
        <v>Diagnostico inicial da infraestrutura, levantamento de necessidades e classificação de priorização (Plano Geral de Demanda - PGD);</v>
      </c>
      <c r="D208" t="s">
        <v>57</v>
      </c>
      <c r="E208" t="e">
        <f>VLOOKUP(D208,#REF!,2,0)</f>
        <v>#REF!</v>
      </c>
    </row>
    <row r="209" spans="1:5" x14ac:dyDescent="0.25">
      <c r="A209">
        <f t="shared" si="3"/>
        <v>41</v>
      </c>
      <c r="B209" t="str">
        <f>VLOOKUP(A209,Folha1!A:C,2,0)</f>
        <v>SERVIÇOS</v>
      </c>
      <c r="C209" t="str">
        <f>VLOOKUP(A209,Folha1!A:C,3,0)</f>
        <v>Diagnostico inicial da infraestrutura, levantamento de necessidades e classificação de priorização (Plano Geral de Demanda - PGD);</v>
      </c>
      <c r="D209">
        <v>42</v>
      </c>
      <c r="E209" t="e">
        <f>VLOOKUP(D209,#REF!,2,0)</f>
        <v>#REF!</v>
      </c>
    </row>
    <row r="210" spans="1:5" x14ac:dyDescent="0.25">
      <c r="A210">
        <f t="shared" si="3"/>
        <v>42</v>
      </c>
      <c r="B210" t="str">
        <f>VLOOKUP(A210,Folha1!A:C,2,0)</f>
        <v>SERVIÇOS</v>
      </c>
      <c r="C210" t="str">
        <f>VLOOKUP(A210,Folha1!A:C,3,0)</f>
        <v>Diagnostico inicial do parque de EMA, levantamento de necessidades e classificação de priorização (Plano Geral de Demanda - PGD);</v>
      </c>
      <c r="D210" s="13" t="s">
        <v>56</v>
      </c>
      <c r="E210" t="e">
        <f>VLOOKUP(D210,#REF!,2,0)</f>
        <v>#REF!</v>
      </c>
    </row>
    <row r="211" spans="1:5" x14ac:dyDescent="0.25">
      <c r="A211">
        <f t="shared" si="3"/>
        <v>42</v>
      </c>
      <c r="B211" t="str">
        <f>VLOOKUP(A211,Folha1!A:C,2,0)</f>
        <v>SERVIÇOS</v>
      </c>
      <c r="C211" t="str">
        <f>VLOOKUP(A211,Folha1!A:C,3,0)</f>
        <v>Diagnostico inicial do parque de EMA, levantamento de necessidades e classificação de priorização (Plano Geral de Demanda - PGD);</v>
      </c>
      <c r="D211" t="s">
        <v>63</v>
      </c>
      <c r="E211" t="e">
        <f>VLOOKUP(D211,#REF!,2,0)</f>
        <v>#REF!</v>
      </c>
    </row>
    <row r="212" spans="1:5" x14ac:dyDescent="0.25">
      <c r="A212">
        <f t="shared" si="3"/>
        <v>42</v>
      </c>
      <c r="B212" t="str">
        <f>VLOOKUP(A212,Folha1!A:C,2,0)</f>
        <v>SERVIÇOS</v>
      </c>
      <c r="C212" t="str">
        <f>VLOOKUP(A212,Folha1!A:C,3,0)</f>
        <v>Diagnostico inicial do parque de EMA, levantamento de necessidades e classificação de priorização (Plano Geral de Demanda - PGD);</v>
      </c>
      <c r="D212" t="s">
        <v>64</v>
      </c>
      <c r="E212" t="e">
        <f>VLOOKUP(D212,#REF!,2,0)</f>
        <v>#REF!</v>
      </c>
    </row>
    <row r="213" spans="1:5" x14ac:dyDescent="0.25">
      <c r="A213">
        <f t="shared" si="3"/>
        <v>42</v>
      </c>
      <c r="B213" t="str">
        <f>VLOOKUP(A213,Folha1!A:C,2,0)</f>
        <v>SERVIÇOS</v>
      </c>
      <c r="C213" t="str">
        <f>VLOOKUP(A213,Folha1!A:C,3,0)</f>
        <v>Diagnostico inicial do parque de EMA, levantamento de necessidades e classificação de priorização (Plano Geral de Demanda - PGD);</v>
      </c>
      <c r="D213" t="s">
        <v>65</v>
      </c>
      <c r="E213" t="e">
        <f>VLOOKUP(D213,#REF!,2,0)</f>
        <v>#REF!</v>
      </c>
    </row>
    <row r="214" spans="1:5" x14ac:dyDescent="0.25">
      <c r="A214">
        <f t="shared" si="3"/>
        <v>42</v>
      </c>
      <c r="B214" t="str">
        <f>VLOOKUP(A214,Folha1!A:C,2,0)</f>
        <v>SERVIÇOS</v>
      </c>
      <c r="C214" t="str">
        <f>VLOOKUP(A214,Folha1!A:C,3,0)</f>
        <v>Diagnostico inicial do parque de EMA, levantamento de necessidades e classificação de priorização (Plano Geral de Demanda - PGD);</v>
      </c>
      <c r="D214">
        <v>43</v>
      </c>
      <c r="E214" t="e">
        <f>VLOOKUP(D214,#REF!,2,0)</f>
        <v>#REF!</v>
      </c>
    </row>
    <row r="215" spans="1:5" x14ac:dyDescent="0.25">
      <c r="A215">
        <f t="shared" si="3"/>
        <v>43</v>
      </c>
      <c r="B215" t="str">
        <f>VLOOKUP(A215,Folha1!A:C,2,0)</f>
        <v>SERVIÇOS</v>
      </c>
      <c r="C215" t="str">
        <f>VLOOKUP(A215,Folha1!A:C,3,0)</f>
        <v>Elaboração de Termos de Referência para contratação de serviços terceirizados (contrato de serviços de manutenção especializada, locação de equipamentos, entre outros);</v>
      </c>
      <c r="D215" s="4" t="s">
        <v>56</v>
      </c>
      <c r="E215" t="e">
        <f>VLOOKUP(D215,#REF!,2,0)</f>
        <v>#REF!</v>
      </c>
    </row>
    <row r="216" spans="1:5" x14ac:dyDescent="0.25">
      <c r="A216">
        <f t="shared" si="3"/>
        <v>43</v>
      </c>
      <c r="B216" t="str">
        <f>VLOOKUP(A216,Folha1!A:C,2,0)</f>
        <v>SERVIÇOS</v>
      </c>
      <c r="C216" t="str">
        <f>VLOOKUP(A216,Folha1!A:C,3,0)</f>
        <v>Elaboração de Termos de Referência para contratação de serviços terceirizados (contrato de serviços de manutenção especializada, locação de equipamentos, entre outros);</v>
      </c>
      <c r="D216" t="s">
        <v>59</v>
      </c>
      <c r="E216" t="e">
        <f>VLOOKUP(D216,#REF!,2,0)</f>
        <v>#REF!</v>
      </c>
    </row>
    <row r="217" spans="1:5" x14ac:dyDescent="0.25">
      <c r="A217">
        <f t="shared" si="3"/>
        <v>43</v>
      </c>
      <c r="B217" t="str">
        <f>VLOOKUP(A217,Folha1!A:C,2,0)</f>
        <v>SERVIÇOS</v>
      </c>
      <c r="C217" t="str">
        <f>VLOOKUP(A217,Folha1!A:C,3,0)</f>
        <v>Elaboração de Termos de Referência para contratação de serviços terceirizados (contrato de serviços de manutenção especializada, locação de equipamentos, entre outros);</v>
      </c>
      <c r="D217" t="s">
        <v>60</v>
      </c>
      <c r="E217" t="e">
        <f>VLOOKUP(D217,#REF!,2,0)</f>
        <v>#REF!</v>
      </c>
    </row>
    <row r="218" spans="1:5" x14ac:dyDescent="0.25">
      <c r="A218">
        <f t="shared" si="3"/>
        <v>43</v>
      </c>
      <c r="B218" t="str">
        <f>VLOOKUP(A218,Folha1!A:C,2,0)</f>
        <v>SERVIÇOS</v>
      </c>
      <c r="C218" t="str">
        <f>VLOOKUP(A218,Folha1!A:C,3,0)</f>
        <v>Elaboração de Termos de Referência para contratação de serviços terceirizados (contrato de serviços de manutenção especializada, locação de equipamentos, entre outros);</v>
      </c>
      <c r="D218" t="s">
        <v>61</v>
      </c>
      <c r="E218" t="e">
        <f>VLOOKUP(D218,#REF!,2,0)</f>
        <v>#REF!</v>
      </c>
    </row>
    <row r="219" spans="1:5" x14ac:dyDescent="0.25">
      <c r="A219">
        <f t="shared" si="3"/>
        <v>43</v>
      </c>
      <c r="B219" t="str">
        <f>VLOOKUP(A219,Folha1!A:C,2,0)</f>
        <v>SERVIÇOS</v>
      </c>
      <c r="C219" t="str">
        <f>VLOOKUP(A219,Folha1!A:C,3,0)</f>
        <v>Elaboração de Termos de Referência para contratação de serviços terceirizados (contrato de serviços de manutenção especializada, locação de equipamentos, entre outros);</v>
      </c>
      <c r="D219" t="s">
        <v>62</v>
      </c>
      <c r="E219" t="e">
        <f>VLOOKUP(D219,#REF!,2,0)</f>
        <v>#REF!</v>
      </c>
    </row>
    <row r="220" spans="1:5" x14ac:dyDescent="0.25">
      <c r="A220">
        <f t="shared" si="3"/>
        <v>43</v>
      </c>
      <c r="B220" t="str">
        <f>VLOOKUP(A220,Folha1!A:C,2,0)</f>
        <v>SERVIÇOS</v>
      </c>
      <c r="C220" t="str">
        <f>VLOOKUP(A220,Folha1!A:C,3,0)</f>
        <v>Elaboração de Termos de Referência para contratação de serviços terceirizados (contrato de serviços de manutenção especializada, locação de equipamentos, entre outros);</v>
      </c>
      <c r="D220" t="s">
        <v>57</v>
      </c>
      <c r="E220" t="e">
        <f>VLOOKUP(D220,#REF!,2,0)</f>
        <v>#REF!</v>
      </c>
    </row>
    <row r="221" spans="1:5" x14ac:dyDescent="0.25">
      <c r="A221">
        <f t="shared" si="3"/>
        <v>43</v>
      </c>
      <c r="B221" t="str">
        <f>VLOOKUP(A221,Folha1!A:C,2,0)</f>
        <v>SERVIÇOS</v>
      </c>
      <c r="C221" t="str">
        <f>VLOOKUP(A221,Folha1!A:C,3,0)</f>
        <v>Elaboração de Termos de Referência para contratação de serviços terceirizados (contrato de serviços de manutenção especializada, locação de equipamentos, entre outros);</v>
      </c>
      <c r="D221" t="s">
        <v>63</v>
      </c>
      <c r="E221" t="e">
        <f>VLOOKUP(D221,#REF!,2,0)</f>
        <v>#REF!</v>
      </c>
    </row>
    <row r="222" spans="1:5" x14ac:dyDescent="0.25">
      <c r="A222">
        <f t="shared" si="3"/>
        <v>43</v>
      </c>
      <c r="B222" t="str">
        <f>VLOOKUP(A222,Folha1!A:C,2,0)</f>
        <v>SERVIÇOS</v>
      </c>
      <c r="C222" t="str">
        <f>VLOOKUP(A222,Folha1!A:C,3,0)</f>
        <v>Elaboração de Termos de Referência para contratação de serviços terceirizados (contrato de serviços de manutenção especializada, locação de equipamentos, entre outros);</v>
      </c>
      <c r="D222" t="s">
        <v>64</v>
      </c>
      <c r="E222" t="e">
        <f>VLOOKUP(D222,#REF!,2,0)</f>
        <v>#REF!</v>
      </c>
    </row>
    <row r="223" spans="1:5" x14ac:dyDescent="0.25">
      <c r="A223">
        <f t="shared" si="3"/>
        <v>43</v>
      </c>
      <c r="B223" t="str">
        <f>VLOOKUP(A223,Folha1!A:C,2,0)</f>
        <v>SERVIÇOS</v>
      </c>
      <c r="C223" t="str">
        <f>VLOOKUP(A223,Folha1!A:C,3,0)</f>
        <v>Elaboração de Termos de Referência para contratação de serviços terceirizados (contrato de serviços de manutenção especializada, locação de equipamentos, entre outros);</v>
      </c>
      <c r="D223" t="s">
        <v>65</v>
      </c>
      <c r="E223" t="e">
        <f>VLOOKUP(D223,#REF!,2,0)</f>
        <v>#REF!</v>
      </c>
    </row>
    <row r="224" spans="1:5" x14ac:dyDescent="0.25">
      <c r="A224">
        <f t="shared" si="3"/>
        <v>43</v>
      </c>
      <c r="B224" t="str">
        <f>VLOOKUP(A224,Folha1!A:C,2,0)</f>
        <v>SERVIÇOS</v>
      </c>
      <c r="C224" t="str">
        <f>VLOOKUP(A224,Folha1!A:C,3,0)</f>
        <v>Elaboração de Termos de Referência para contratação de serviços terceirizados (contrato de serviços de manutenção especializada, locação de equipamentos, entre outros);</v>
      </c>
      <c r="D224" t="s">
        <v>16</v>
      </c>
      <c r="E224" t="e">
        <f>VLOOKUP(D224,#REF!,2,0)</f>
        <v>#REF!</v>
      </c>
    </row>
    <row r="225" spans="1:5" x14ac:dyDescent="0.25">
      <c r="A225">
        <f t="shared" si="3"/>
        <v>43</v>
      </c>
      <c r="B225" t="str">
        <f>VLOOKUP(A225,Folha1!A:C,2,0)</f>
        <v>SERVIÇOS</v>
      </c>
      <c r="C225" t="str">
        <f>VLOOKUP(A225,Folha1!A:C,3,0)</f>
        <v>Elaboração de Termos de Referência para contratação de serviços terceirizados (contrato de serviços de manutenção especializada, locação de equipamentos, entre outros);</v>
      </c>
      <c r="D225">
        <v>44</v>
      </c>
      <c r="E225" t="e">
        <f>VLOOKUP(D225,#REF!,2,0)</f>
        <v>#REF!</v>
      </c>
    </row>
    <row r="226" spans="1:5" x14ac:dyDescent="0.25">
      <c r="A226">
        <f t="shared" si="3"/>
        <v>44</v>
      </c>
      <c r="B226" t="str">
        <f>VLOOKUP(A226,Folha1!A:C,2,0)</f>
        <v>SERVIÇOS</v>
      </c>
      <c r="C226" t="str">
        <f>VLOOKUP(A226,Folha1!A:C,3,0)</f>
        <v>Definição, alinhamento, gerenciamento e fiscalização de execução do escopo de contratos terceirizados;</v>
      </c>
      <c r="D226" s="15"/>
      <c r="E226" t="e">
        <f>VLOOKUP(D226,#REF!,2,0)</f>
        <v>#REF!</v>
      </c>
    </row>
    <row r="227" spans="1:5" x14ac:dyDescent="0.25">
      <c r="A227">
        <f t="shared" si="3"/>
        <v>0</v>
      </c>
      <c r="B227" t="e">
        <f>VLOOKUP(A227,Folha1!A:C,2,0)</f>
        <v>#N/A</v>
      </c>
      <c r="C227" t="e">
        <f>VLOOKUP(A227,Folha1!A:C,3,0)</f>
        <v>#N/A</v>
      </c>
      <c r="D227">
        <v>45</v>
      </c>
      <c r="E227" t="e">
        <f>VLOOKUP(D227,#REF!,2,0)</f>
        <v>#REF!</v>
      </c>
    </row>
    <row r="228" spans="1:5" x14ac:dyDescent="0.25">
      <c r="A228">
        <f t="shared" si="3"/>
        <v>45</v>
      </c>
      <c r="B228" t="str">
        <f>VLOOKUP(A228,Folha1!A:C,2,0)</f>
        <v>SERVIÇOS</v>
      </c>
      <c r="C228" t="str">
        <f>VLOOKUP(A228,Folha1!A:C,3,0)</f>
        <v>Aquisição de Estoque mínimo imediato de Peças e Materiais;</v>
      </c>
      <c r="D228" s="25"/>
      <c r="E228" t="e">
        <f>VLOOKUP(D228,#REF!,2,0)</f>
        <v>#REF!</v>
      </c>
    </row>
    <row r="229" spans="1:5" x14ac:dyDescent="0.25">
      <c r="A229">
        <f t="shared" si="3"/>
        <v>0</v>
      </c>
      <c r="B229" t="e">
        <f>VLOOKUP(A229,Folha1!A:C,2,0)</f>
        <v>#N/A</v>
      </c>
      <c r="C229" t="e">
        <f>VLOOKUP(A229,Folha1!A:C,3,0)</f>
        <v>#N/A</v>
      </c>
      <c r="D229">
        <v>46</v>
      </c>
      <c r="E229" t="e">
        <f>VLOOKUP(D229,#REF!,2,0)</f>
        <v>#REF!</v>
      </c>
    </row>
    <row r="230" spans="1:5" x14ac:dyDescent="0.25">
      <c r="A230">
        <f t="shared" si="3"/>
        <v>46</v>
      </c>
      <c r="B230" t="str">
        <f>VLOOKUP(A230,Folha1!A:C,2,0)</f>
        <v>SERVIÇOS</v>
      </c>
      <c r="C230" t="str">
        <f>VLOOKUP(A230,Folha1!A:C,3,0)</f>
        <v>Aquisição de Ferramentas para execução das atividades de Engenharia Clínica;</v>
      </c>
      <c r="D230" s="14" t="s">
        <v>56</v>
      </c>
      <c r="E230" t="e">
        <f>VLOOKUP(D230,#REF!,2,0)</f>
        <v>#REF!</v>
      </c>
    </row>
    <row r="231" spans="1:5" x14ac:dyDescent="0.25">
      <c r="A231">
        <f t="shared" si="3"/>
        <v>46</v>
      </c>
      <c r="B231" t="str">
        <f>VLOOKUP(A231,Folha1!A:C,2,0)</f>
        <v>SERVIÇOS</v>
      </c>
      <c r="C231" t="str">
        <f>VLOOKUP(A231,Folha1!A:C,3,0)</f>
        <v>Aquisição de Ferramentas para execução das atividades de Engenharia Clínica;</v>
      </c>
      <c r="D231" t="s">
        <v>59</v>
      </c>
      <c r="E231" t="e">
        <f>VLOOKUP(D231,#REF!,2,0)</f>
        <v>#REF!</v>
      </c>
    </row>
    <row r="232" spans="1:5" x14ac:dyDescent="0.25">
      <c r="A232">
        <f t="shared" si="3"/>
        <v>46</v>
      </c>
      <c r="B232" t="str">
        <f>VLOOKUP(A232,Folha1!A:C,2,0)</f>
        <v>SERVIÇOS</v>
      </c>
      <c r="C232" t="str">
        <f>VLOOKUP(A232,Folha1!A:C,3,0)</f>
        <v>Aquisição de Ferramentas para execução das atividades de Engenharia Clínica;</v>
      </c>
      <c r="D232" t="s">
        <v>60</v>
      </c>
      <c r="E232" t="e">
        <f>VLOOKUP(D232,#REF!,2,0)</f>
        <v>#REF!</v>
      </c>
    </row>
    <row r="233" spans="1:5" x14ac:dyDescent="0.25">
      <c r="A233">
        <f t="shared" si="3"/>
        <v>46</v>
      </c>
      <c r="B233" t="str">
        <f>VLOOKUP(A233,Folha1!A:C,2,0)</f>
        <v>SERVIÇOS</v>
      </c>
      <c r="C233" t="str">
        <f>VLOOKUP(A233,Folha1!A:C,3,0)</f>
        <v>Aquisição de Ferramentas para execução das atividades de Engenharia Clínica;</v>
      </c>
      <c r="D233">
        <v>47</v>
      </c>
      <c r="E233" t="e">
        <f>VLOOKUP(D233,#REF!,2,0)</f>
        <v>#REF!</v>
      </c>
    </row>
    <row r="234" spans="1:5" x14ac:dyDescent="0.25">
      <c r="A234">
        <f t="shared" si="3"/>
        <v>47</v>
      </c>
      <c r="B234" t="str">
        <f>VLOOKUP(A234,Folha1!A:C,2,0)</f>
        <v>SERVIÇOS</v>
      </c>
      <c r="C234" t="str">
        <f>VLOOKUP(A234,Folha1!A:C,3,0)</f>
        <v>Identificação (etiquetamento) e elaboração da ficha individual de equipamentos;</v>
      </c>
      <c r="D234" s="26" t="s">
        <v>56</v>
      </c>
      <c r="E234" t="e">
        <f>VLOOKUP(D234,#REF!,2,0)</f>
        <v>#REF!</v>
      </c>
    </row>
    <row r="235" spans="1:5" x14ac:dyDescent="0.25">
      <c r="A235">
        <f t="shared" si="3"/>
        <v>47</v>
      </c>
      <c r="B235" t="str">
        <f>VLOOKUP(A235,Folha1!A:C,2,0)</f>
        <v>SERVIÇOS</v>
      </c>
      <c r="C235" t="str">
        <f>VLOOKUP(A235,Folha1!A:C,3,0)</f>
        <v>Identificação (etiquetamento) e elaboração da ficha individual de equipamentos;</v>
      </c>
      <c r="D235" t="s">
        <v>59</v>
      </c>
      <c r="E235" t="e">
        <f>VLOOKUP(D235,#REF!,2,0)</f>
        <v>#REF!</v>
      </c>
    </row>
    <row r="236" spans="1:5" x14ac:dyDescent="0.25">
      <c r="A236">
        <f t="shared" si="3"/>
        <v>47</v>
      </c>
      <c r="B236" t="str">
        <f>VLOOKUP(A236,Folha1!A:C,2,0)</f>
        <v>SERVIÇOS</v>
      </c>
      <c r="C236" t="str">
        <f>VLOOKUP(A236,Folha1!A:C,3,0)</f>
        <v>Identificação (etiquetamento) e elaboração da ficha individual de equipamentos;</v>
      </c>
      <c r="D236" t="s">
        <v>60</v>
      </c>
      <c r="E236" t="e">
        <f>VLOOKUP(D236,#REF!,2,0)</f>
        <v>#REF!</v>
      </c>
    </row>
    <row r="237" spans="1:5" x14ac:dyDescent="0.25">
      <c r="A237">
        <f t="shared" si="3"/>
        <v>47</v>
      </c>
      <c r="B237" t="str">
        <f>VLOOKUP(A237,Folha1!A:C,2,0)</f>
        <v>SERVIÇOS</v>
      </c>
      <c r="C237" t="str">
        <f>VLOOKUP(A237,Folha1!A:C,3,0)</f>
        <v>Identificação (etiquetamento) e elaboração da ficha individual de equipamentos;</v>
      </c>
      <c r="D237">
        <v>48</v>
      </c>
      <c r="E237" t="e">
        <f>VLOOKUP(D237,#REF!,2,0)</f>
        <v>#REF!</v>
      </c>
    </row>
    <row r="238" spans="1:5" x14ac:dyDescent="0.25">
      <c r="A238">
        <f t="shared" si="3"/>
        <v>48</v>
      </c>
      <c r="B238" t="str">
        <f>VLOOKUP(A238,Folha1!A:C,2,0)</f>
        <v>SERVIÇOS</v>
      </c>
      <c r="C238" t="str">
        <f>VLOOKUP(A238,Folha1!A:C,3,0)</f>
        <v>Mapeamento de Criticidade das Áreas, Equipamentos e Sistemas de acordo com o grau de importância;</v>
      </c>
      <c r="D238" s="15"/>
      <c r="E238" t="e">
        <f>VLOOKUP(D238,#REF!,2,0)</f>
        <v>#REF!</v>
      </c>
    </row>
    <row r="239" spans="1:5" x14ac:dyDescent="0.25">
      <c r="A239">
        <f t="shared" si="3"/>
        <v>0</v>
      </c>
      <c r="B239" t="e">
        <f>VLOOKUP(A239,Folha1!A:C,2,0)</f>
        <v>#N/A</v>
      </c>
      <c r="C239" t="e">
        <f>VLOOKUP(A239,Folha1!A:C,3,0)</f>
        <v>#N/A</v>
      </c>
      <c r="D239">
        <v>49</v>
      </c>
      <c r="E239" t="e">
        <f>VLOOKUP(D239,#REF!,2,0)</f>
        <v>#REF!</v>
      </c>
    </row>
    <row r="240" spans="1:5" x14ac:dyDescent="0.25">
      <c r="A240">
        <f t="shared" si="3"/>
        <v>49</v>
      </c>
      <c r="B240" t="str">
        <f>VLOOKUP(A240,Folha1!A:C,2,0)</f>
        <v>SERVIÇOS</v>
      </c>
      <c r="C240" t="str">
        <f>VLOOKUP(A240,Folha1!A:C,3,0)</f>
        <v>Implantação e treinamento do Sistema de Gestão do parque de equipamentos</v>
      </c>
      <c r="D240" s="24" t="s">
        <v>56</v>
      </c>
      <c r="E240" t="e">
        <f>VLOOKUP(D240,#REF!,2,0)</f>
        <v>#REF!</v>
      </c>
    </row>
    <row r="241" spans="1:5" x14ac:dyDescent="0.25">
      <c r="A241">
        <f t="shared" si="3"/>
        <v>49</v>
      </c>
      <c r="B241" t="str">
        <f>VLOOKUP(A241,Folha1!A:C,2,0)</f>
        <v>SERVIÇOS</v>
      </c>
      <c r="C241" t="str">
        <f>VLOOKUP(A241,Folha1!A:C,3,0)</f>
        <v>Implantação e treinamento do Sistema de Gestão do parque de equipamentos</v>
      </c>
      <c r="D241">
        <v>50</v>
      </c>
      <c r="E241" t="e">
        <f>VLOOKUP(D241,#REF!,2,0)</f>
        <v>#REF!</v>
      </c>
    </row>
    <row r="242" spans="1:5" x14ac:dyDescent="0.25">
      <c r="A242">
        <f t="shared" si="3"/>
        <v>50</v>
      </c>
      <c r="B242" t="str">
        <f>VLOOKUP(A242,Folha1!A:C,2,0)</f>
        <v>SERVIÇOS</v>
      </c>
      <c r="C242" t="str">
        <f>VLOOKUP(A242,Folha1!A:C,3,0)</f>
        <v>Definição e aplicação de rotinas de verificação técnica de equipamentos, a serem aplicadas na unidade;</v>
      </c>
      <c r="D242" s="13" t="s">
        <v>56</v>
      </c>
      <c r="E242" t="e">
        <f>VLOOKUP(D242,#REF!,2,0)</f>
        <v>#REF!</v>
      </c>
    </row>
    <row r="243" spans="1:5" x14ac:dyDescent="0.25">
      <c r="A243">
        <f t="shared" si="3"/>
        <v>50</v>
      </c>
      <c r="B243" t="str">
        <f>VLOOKUP(A243,Folha1!A:C,2,0)</f>
        <v>SERVIÇOS</v>
      </c>
      <c r="C243" t="str">
        <f>VLOOKUP(A243,Folha1!A:C,3,0)</f>
        <v>Definição e aplicação de rotinas de verificação técnica de equipamentos, a serem aplicadas na unidade;</v>
      </c>
      <c r="D243">
        <v>51</v>
      </c>
      <c r="E243" t="e">
        <f>VLOOKUP(D243,#REF!,2,0)</f>
        <v>#REF!</v>
      </c>
    </row>
    <row r="244" spans="1:5" x14ac:dyDescent="0.25">
      <c r="A244">
        <f t="shared" si="3"/>
        <v>51</v>
      </c>
      <c r="B244" t="str">
        <f>VLOOKUP(A244,Folha1!A:C,2,0)</f>
        <v>SERVIÇOS</v>
      </c>
      <c r="C244" t="str">
        <f>VLOOKUP(A244,Folha1!A:C,3,0)</f>
        <v>Validação do Plano de Manutenção, Operação e Controle (PMOC) e Cronograma Manutenções Preventivas de sistemas de infraestrutura;</v>
      </c>
      <c r="D244" s="24" t="s">
        <v>56</v>
      </c>
      <c r="E244" t="e">
        <f>VLOOKUP(D244,#REF!,2,0)</f>
        <v>#REF!</v>
      </c>
    </row>
    <row r="245" spans="1:5" x14ac:dyDescent="0.25">
      <c r="A245">
        <f t="shared" si="3"/>
        <v>51</v>
      </c>
      <c r="B245" t="str">
        <f>VLOOKUP(A245,Folha1!A:C,2,0)</f>
        <v>SERVIÇOS</v>
      </c>
      <c r="C245" t="str">
        <f>VLOOKUP(A245,Folha1!A:C,3,0)</f>
        <v>Validação do Plano de Manutenção, Operação e Controle (PMOC) e Cronograma Manutenções Preventivas de sistemas de infraestrutura;</v>
      </c>
      <c r="D245">
        <v>52</v>
      </c>
      <c r="E245" t="e">
        <f>VLOOKUP(D245,#REF!,2,0)</f>
        <v>#REF!</v>
      </c>
    </row>
    <row r="246" spans="1:5" x14ac:dyDescent="0.25">
      <c r="A246">
        <f t="shared" si="3"/>
        <v>52</v>
      </c>
      <c r="B246" t="str">
        <f>VLOOKUP(A246,Folha1!A:C,2,0)</f>
        <v>SERVIÇOS</v>
      </c>
      <c r="C246" t="str">
        <f>VLOOKUP(A246,Folha1!A:C,3,0)</f>
        <v>Elaboração do Cronograma de Manutenções Programadas de EMA;</v>
      </c>
      <c r="D246" s="13" t="s">
        <v>56</v>
      </c>
      <c r="E246" t="e">
        <f>VLOOKUP(D246,#REF!,2,0)</f>
        <v>#REF!</v>
      </c>
    </row>
    <row r="247" spans="1:5" x14ac:dyDescent="0.25">
      <c r="A247">
        <f t="shared" si="3"/>
        <v>52</v>
      </c>
      <c r="B247" t="str">
        <f>VLOOKUP(A247,Folha1!A:C,2,0)</f>
        <v>SERVIÇOS</v>
      </c>
      <c r="C247" t="str">
        <f>VLOOKUP(A247,Folha1!A:C,3,0)</f>
        <v>Elaboração do Cronograma de Manutenções Programadas de EMA;</v>
      </c>
      <c r="D247">
        <v>53</v>
      </c>
      <c r="E247" t="e">
        <f>VLOOKUP(D247,#REF!,2,0)</f>
        <v>#REF!</v>
      </c>
    </row>
    <row r="248" spans="1:5" x14ac:dyDescent="0.25">
      <c r="A248">
        <f t="shared" si="3"/>
        <v>53</v>
      </c>
      <c r="B248" t="str">
        <f>VLOOKUP(A248,Folha1!A:C,2,0)</f>
        <v>SERVIÇOS</v>
      </c>
      <c r="C248" t="str">
        <f>VLOOKUP(A248,Folha1!A:C,3,0)</f>
        <v>Elaboração do Planejamento de Aquisição de Peças e Materiais para Abastecimento de Estoque  e kits de manutenção preventiva;</v>
      </c>
      <c r="D248" s="24" t="s">
        <v>56</v>
      </c>
      <c r="E248" t="e">
        <f>VLOOKUP(D248,#REF!,2,0)</f>
        <v>#REF!</v>
      </c>
    </row>
    <row r="249" spans="1:5" x14ac:dyDescent="0.25">
      <c r="A249">
        <f t="shared" si="3"/>
        <v>53</v>
      </c>
      <c r="B249" t="str">
        <f>VLOOKUP(A249,Folha1!A:C,2,0)</f>
        <v>SERVIÇOS</v>
      </c>
      <c r="C249" t="str">
        <f>VLOOKUP(A249,Folha1!A:C,3,0)</f>
        <v>Elaboração do Planejamento de Aquisição de Peças e Materiais para Abastecimento de Estoque  e kits de manutenção preventiva;</v>
      </c>
      <c r="D249">
        <v>54</v>
      </c>
      <c r="E249" t="e">
        <f>VLOOKUP(D249,#REF!,2,0)</f>
        <v>#REF!</v>
      </c>
    </row>
    <row r="250" spans="1:5" x14ac:dyDescent="0.25">
      <c r="A250">
        <f t="shared" si="3"/>
        <v>54</v>
      </c>
      <c r="B250" t="str">
        <f>VLOOKUP(A250,Folha1!A:C,2,0)</f>
        <v>SERVIÇOS</v>
      </c>
      <c r="C250" t="str">
        <f>VLOOKUP(A250,Folha1!A:C,3,0)</f>
        <v>Organização e Padronização da oficina, sala técnica e sala administrativa;</v>
      </c>
      <c r="D250" s="13" t="s">
        <v>56</v>
      </c>
      <c r="E250" t="e">
        <f>VLOOKUP(D250,#REF!,2,0)</f>
        <v>#REF!</v>
      </c>
    </row>
    <row r="251" spans="1:5" x14ac:dyDescent="0.25">
      <c r="A251">
        <f t="shared" si="3"/>
        <v>54</v>
      </c>
      <c r="B251" t="str">
        <f>VLOOKUP(A251,Folha1!A:C,2,0)</f>
        <v>SERVIÇOS</v>
      </c>
      <c r="C251" t="str">
        <f>VLOOKUP(A251,Folha1!A:C,3,0)</f>
        <v>Organização e Padronização da oficina, sala técnica e sala administrativa;</v>
      </c>
      <c r="D251">
        <v>55</v>
      </c>
      <c r="E251" t="e">
        <f>VLOOKUP(D251,#REF!,2,0)</f>
        <v>#REF!</v>
      </c>
    </row>
    <row r="252" spans="1:5" x14ac:dyDescent="0.25">
      <c r="A252">
        <f t="shared" si="3"/>
        <v>55</v>
      </c>
      <c r="B252" t="str">
        <f>VLOOKUP(A252,Folha1!A:C,2,0)</f>
        <v>SERVIÇOS</v>
      </c>
      <c r="C252" t="str">
        <f>VLOOKUP(A252,Folha1!A:C,3,0)</f>
        <v>Elaboração do Plano de Treinamentos das equipes técnica e assistencial;</v>
      </c>
      <c r="D252" s="24" t="s">
        <v>56</v>
      </c>
      <c r="E252" t="e">
        <f>VLOOKUP(D252,#REF!,2,0)</f>
        <v>#REF!</v>
      </c>
    </row>
    <row r="253" spans="1:5" x14ac:dyDescent="0.25">
      <c r="A253">
        <f t="shared" si="3"/>
        <v>55</v>
      </c>
      <c r="B253" t="str">
        <f>VLOOKUP(A253,Folha1!A:C,2,0)</f>
        <v>SERVIÇOS</v>
      </c>
      <c r="C253" t="str">
        <f>VLOOKUP(A253,Folha1!A:C,3,0)</f>
        <v>Elaboração do Plano de Treinamentos das equipes técnica e assistencial;</v>
      </c>
      <c r="D253">
        <v>56</v>
      </c>
      <c r="E253" t="e">
        <f>VLOOKUP(D253,#REF!,2,0)</f>
        <v>#REF!</v>
      </c>
    </row>
    <row r="254" spans="1:5" x14ac:dyDescent="0.25">
      <c r="A254">
        <f t="shared" si="3"/>
        <v>56</v>
      </c>
      <c r="B254" t="str">
        <f>VLOOKUP(A254,Folha1!A:C,2,0)</f>
        <v>SERVIÇOS</v>
      </c>
      <c r="C254" t="str">
        <f>VLOOKUP(A254,Folha1!A:C,3,0)</f>
        <v>Elaboração de Planos de Contingência;</v>
      </c>
      <c r="D254" s="13" t="s">
        <v>56</v>
      </c>
      <c r="E254" t="e">
        <f>VLOOKUP(D254,#REF!,2,0)</f>
        <v>#REF!</v>
      </c>
    </row>
    <row r="255" spans="1:5" x14ac:dyDescent="0.25">
      <c r="A255">
        <f t="shared" si="3"/>
        <v>56</v>
      </c>
      <c r="B255" t="str">
        <f>VLOOKUP(A255,Folha1!A:C,2,0)</f>
        <v>SERVIÇOS</v>
      </c>
      <c r="C255" t="str">
        <f>VLOOKUP(A255,Folha1!A:C,3,0)</f>
        <v>Elaboração de Planos de Contingência;</v>
      </c>
      <c r="D255">
        <v>57</v>
      </c>
      <c r="E255" t="e">
        <f>VLOOKUP(D255,#REF!,2,0)</f>
        <v>#REF!</v>
      </c>
    </row>
    <row r="256" spans="1:5" x14ac:dyDescent="0.25">
      <c r="A256">
        <f t="shared" si="3"/>
        <v>57</v>
      </c>
      <c r="B256" t="str">
        <f>VLOOKUP(A256,Folha1!A:C,2,0)</f>
        <v>SERVIÇOS</v>
      </c>
      <c r="C256" t="str">
        <f>VLOOKUP(A256,Folha1!A:C,3,0)</f>
        <v>Elaboração de Procedimentos Operacionais Padrão;</v>
      </c>
      <c r="D256" s="24" t="s">
        <v>56</v>
      </c>
      <c r="E256" t="e">
        <f>VLOOKUP(D256,#REF!,2,0)</f>
        <v>#REF!</v>
      </c>
    </row>
    <row r="257" spans="1:5" x14ac:dyDescent="0.25">
      <c r="A257">
        <f t="shared" si="3"/>
        <v>57</v>
      </c>
      <c r="B257" t="str">
        <f>VLOOKUP(A257,Folha1!A:C,2,0)</f>
        <v>SERVIÇOS</v>
      </c>
      <c r="C257" t="str">
        <f>VLOOKUP(A257,Folha1!A:C,3,0)</f>
        <v>Elaboração de Procedimentos Operacionais Padrão;</v>
      </c>
      <c r="D257">
        <v>58</v>
      </c>
      <c r="E257" t="e">
        <f>VLOOKUP(D257,#REF!,2,0)</f>
        <v>#REF!</v>
      </c>
    </row>
    <row r="258" spans="1:5" x14ac:dyDescent="0.25">
      <c r="A258">
        <f t="shared" si="3"/>
        <v>58</v>
      </c>
      <c r="B258" t="str">
        <f>VLOOKUP(A258,Folha1!A:C,2,0)</f>
        <v>SERVIÇOS</v>
      </c>
      <c r="C258" t="str">
        <f>VLOOKUP(A258,Folha1!A:C,3,0)</f>
        <v>Mapeamento e elaboração dos indicadores-chave de desempenho;</v>
      </c>
      <c r="D258" s="13" t="s">
        <v>56</v>
      </c>
      <c r="E258" t="e">
        <f>VLOOKUP(D258,#REF!,2,0)</f>
        <v>#REF!</v>
      </c>
    </row>
    <row r="259" spans="1:5" x14ac:dyDescent="0.25">
      <c r="A259">
        <f t="shared" si="3"/>
        <v>58</v>
      </c>
      <c r="B259" t="str">
        <f>VLOOKUP(A259,Folha1!A:C,2,0)</f>
        <v>SERVIÇOS</v>
      </c>
      <c r="C259" t="str">
        <f>VLOOKUP(A259,Folha1!A:C,3,0)</f>
        <v>Mapeamento e elaboração dos indicadores-chave de desempenho;</v>
      </c>
      <c r="D259">
        <v>59</v>
      </c>
      <c r="E259" t="e">
        <f>VLOOKUP(D259,#REF!,2,0)</f>
        <v>#REF!</v>
      </c>
    </row>
    <row r="260" spans="1:5" x14ac:dyDescent="0.25">
      <c r="A260">
        <f t="shared" si="3"/>
        <v>59</v>
      </c>
      <c r="B260" t="str">
        <f>VLOOKUP(A260,Folha1!A:C,2,0)</f>
        <v>SERVIÇOS</v>
      </c>
      <c r="C260" t="str">
        <f>VLOOKUP(A260,Folha1!A:C,3,0)</f>
        <v>Mapeamento e elaboração de planilhas de gestão;</v>
      </c>
      <c r="D260" s="24" t="s">
        <v>56</v>
      </c>
      <c r="E260" t="e">
        <f>VLOOKUP(D260,#REF!,2,0)</f>
        <v>#REF!</v>
      </c>
    </row>
    <row r="261" spans="1:5" x14ac:dyDescent="0.25">
      <c r="A261">
        <f t="shared" si="3"/>
        <v>59</v>
      </c>
      <c r="B261" t="str">
        <f>VLOOKUP(A261,Folha1!A:C,2,0)</f>
        <v>SERVIÇOS</v>
      </c>
      <c r="C261" t="str">
        <f>VLOOKUP(A261,Folha1!A:C,3,0)</f>
        <v>Mapeamento e elaboração de planilhas de gestão;</v>
      </c>
      <c r="D261">
        <v>60</v>
      </c>
      <c r="E261" t="e">
        <f>VLOOKUP(D261,#REF!,2,0)</f>
        <v>#REF!</v>
      </c>
    </row>
    <row r="262" spans="1:5" x14ac:dyDescent="0.25">
      <c r="A262">
        <f t="shared" ref="A262:A325" si="4">IF(D261&lt;87,D261,A261)</f>
        <v>60</v>
      </c>
      <c r="B262" t="str">
        <f>VLOOKUP(A262,Folha1!A:C,2,0)</f>
        <v>SERVIÇOS</v>
      </c>
      <c r="C262" t="str">
        <f>VLOOKUP(A262,Folha1!A:C,3,0)</f>
        <v>Elabação do Plano de Gerenciamento de Tecnologias;</v>
      </c>
      <c r="D262" s="13" t="s">
        <v>56</v>
      </c>
      <c r="E262" t="e">
        <f>VLOOKUP(D262,#REF!,2,0)</f>
        <v>#REF!</v>
      </c>
    </row>
    <row r="263" spans="1:5" x14ac:dyDescent="0.25">
      <c r="A263">
        <f t="shared" si="4"/>
        <v>60</v>
      </c>
      <c r="B263" t="str">
        <f>VLOOKUP(A263,Folha1!A:C,2,0)</f>
        <v>SERVIÇOS</v>
      </c>
      <c r="C263" t="str">
        <f>VLOOKUP(A263,Folha1!A:C,3,0)</f>
        <v>Elabação do Plano de Gerenciamento de Tecnologias;</v>
      </c>
      <c r="D263">
        <v>61</v>
      </c>
      <c r="E263" t="e">
        <f>VLOOKUP(D263,#REF!,2,0)</f>
        <v>#REF!</v>
      </c>
    </row>
    <row r="264" spans="1:5" x14ac:dyDescent="0.25">
      <c r="A264">
        <f t="shared" si="4"/>
        <v>61</v>
      </c>
      <c r="B264" t="str">
        <f>VLOOKUP(A264,Folha1!A:C,2,0)</f>
        <v>SERVIÇOS</v>
      </c>
      <c r="C264" t="str">
        <f>VLOOKUP(A264,Folha1!A:C,3,0)</f>
        <v>Realização do levantamento de inventário do parque de equipamentos de tecnologia.</v>
      </c>
      <c r="D264" s="22" t="s">
        <v>62</v>
      </c>
      <c r="E264" t="e">
        <f>VLOOKUP(D264,#REF!,2,0)</f>
        <v>#REF!</v>
      </c>
    </row>
    <row r="265" spans="1:5" x14ac:dyDescent="0.25">
      <c r="A265">
        <f t="shared" si="4"/>
        <v>61</v>
      </c>
      <c r="B265" t="str">
        <f>VLOOKUP(A265,Folha1!A:C,2,0)</f>
        <v>SERVIÇOS</v>
      </c>
      <c r="C265" t="str">
        <f>VLOOKUP(A265,Folha1!A:C,3,0)</f>
        <v>Realização do levantamento de inventário do parque de equipamentos de tecnologia.</v>
      </c>
      <c r="D265">
        <v>62</v>
      </c>
      <c r="E265" t="e">
        <f>VLOOKUP(D265,#REF!,2,0)</f>
        <v>#REF!</v>
      </c>
    </row>
    <row r="266" spans="1:5" x14ac:dyDescent="0.25">
      <c r="A266">
        <f t="shared" si="4"/>
        <v>62</v>
      </c>
      <c r="B266" t="str">
        <f>VLOOKUP(A266,Folha1!A:C,2,0)</f>
        <v>SERVIÇOS</v>
      </c>
      <c r="C266" t="str">
        <f>VLOOKUP(A266,Folha1!A:C,3,0)</f>
        <v>Contratação dos serviços de locação de equipamentos de tecnologia.</v>
      </c>
      <c r="D266" s="4" t="s">
        <v>62</v>
      </c>
      <c r="E266" t="e">
        <f>VLOOKUP(D266,#REF!,2,0)</f>
        <v>#REF!</v>
      </c>
    </row>
    <row r="267" spans="1:5" x14ac:dyDescent="0.25">
      <c r="A267">
        <f t="shared" si="4"/>
        <v>62</v>
      </c>
      <c r="B267" t="str">
        <f>VLOOKUP(A267,Folha1!A:C,2,0)</f>
        <v>SERVIÇOS</v>
      </c>
      <c r="C267" t="str">
        <f>VLOOKUP(A267,Folha1!A:C,3,0)</f>
        <v>Contratação dos serviços de locação de equipamentos de tecnologia.</v>
      </c>
      <c r="D267">
        <v>63</v>
      </c>
      <c r="E267" t="e">
        <f>VLOOKUP(D267,#REF!,2,0)</f>
        <v>#REF!</v>
      </c>
    </row>
    <row r="268" spans="1:5" x14ac:dyDescent="0.25">
      <c r="A268">
        <f t="shared" si="4"/>
        <v>63</v>
      </c>
      <c r="B268" t="str">
        <f>VLOOKUP(A268,Folha1!A:C,2,0)</f>
        <v>SERVIÇOS</v>
      </c>
      <c r="C268" t="str">
        <f>VLOOKUP(A268,Folha1!A:C,3,0)</f>
        <v>Instalação e parametrização dos equipamentos de tecnologia.</v>
      </c>
      <c r="D268" s="22" t="s">
        <v>63</v>
      </c>
      <c r="E268" t="e">
        <f>VLOOKUP(D268,#REF!,2,0)</f>
        <v>#REF!</v>
      </c>
    </row>
    <row r="269" spans="1:5" x14ac:dyDescent="0.25">
      <c r="A269">
        <f t="shared" si="4"/>
        <v>63</v>
      </c>
      <c r="B269" t="str">
        <f>VLOOKUP(A269,Folha1!A:C,2,0)</f>
        <v>SERVIÇOS</v>
      </c>
      <c r="C269" t="str">
        <f>VLOOKUP(A269,Folha1!A:C,3,0)</f>
        <v>Instalação e parametrização dos equipamentos de tecnologia.</v>
      </c>
      <c r="D269">
        <v>64</v>
      </c>
      <c r="E269" t="e">
        <f>VLOOKUP(D269,#REF!,2,0)</f>
        <v>#REF!</v>
      </c>
    </row>
    <row r="270" spans="1:5" x14ac:dyDescent="0.25">
      <c r="A270">
        <f t="shared" si="4"/>
        <v>64</v>
      </c>
      <c r="B270" t="str">
        <f>VLOOKUP(A270,Folha1!A:C,2,0)</f>
        <v>SERVIÇOS</v>
      </c>
      <c r="C270" t="str">
        <f>VLOOKUP(A270,Folha1!A:C,3,0)</f>
        <v>Iniciar as atividades de suporte ao usuário e ativos de rede.</v>
      </c>
      <c r="D270" s="4" t="s">
        <v>63</v>
      </c>
      <c r="E270" t="e">
        <f>VLOOKUP(D270,#REF!,2,0)</f>
        <v>#REF!</v>
      </c>
    </row>
    <row r="271" spans="1:5" x14ac:dyDescent="0.25">
      <c r="A271">
        <f t="shared" si="4"/>
        <v>64</v>
      </c>
      <c r="B271" t="str">
        <f>VLOOKUP(A271,Folha1!A:C,2,0)</f>
        <v>SERVIÇOS</v>
      </c>
      <c r="C271" t="str">
        <f>VLOOKUP(A271,Folha1!A:C,3,0)</f>
        <v>Iniciar as atividades de suporte ao usuário e ativos de rede.</v>
      </c>
      <c r="D271">
        <v>65</v>
      </c>
      <c r="E271" t="e">
        <f>VLOOKUP(D271,#REF!,2,0)</f>
        <v>#REF!</v>
      </c>
    </row>
    <row r="272" spans="1:5" x14ac:dyDescent="0.25">
      <c r="A272">
        <f t="shared" si="4"/>
        <v>65</v>
      </c>
      <c r="B272" t="str">
        <f>VLOOKUP(A272,Folha1!A:C,2,0)</f>
        <v>SERVIÇOS</v>
      </c>
      <c r="C272" t="str">
        <f>VLOOKUP(A272,Folha1!A:C,3,0)</f>
        <v>Elaboração do diagnostico inicial de riscos.</v>
      </c>
      <c r="D272" s="22" t="s">
        <v>136</v>
      </c>
      <c r="E272" t="e">
        <f>VLOOKUP(D272,#REF!,2,0)</f>
        <v>#REF!</v>
      </c>
    </row>
    <row r="273" spans="1:5" x14ac:dyDescent="0.25">
      <c r="A273">
        <f t="shared" si="4"/>
        <v>65</v>
      </c>
      <c r="B273" t="str">
        <f>VLOOKUP(A273,Folha1!A:C,2,0)</f>
        <v>SERVIÇOS</v>
      </c>
      <c r="C273" t="str">
        <f>VLOOKUP(A273,Folha1!A:C,3,0)</f>
        <v>Elaboração do diagnostico inicial de riscos.</v>
      </c>
      <c r="D273">
        <v>66</v>
      </c>
      <c r="E273" t="e">
        <f>VLOOKUP(D273,#REF!,2,0)</f>
        <v>#REF!</v>
      </c>
    </row>
    <row r="274" spans="1:5" x14ac:dyDescent="0.25">
      <c r="A274">
        <f t="shared" si="4"/>
        <v>66</v>
      </c>
      <c r="B274" t="str">
        <f>VLOOKUP(A274,Folha1!A:C,2,0)</f>
        <v>SERVIÇOS</v>
      </c>
      <c r="C274" t="str">
        <f>VLOOKUP(A274,Folha1!A:C,3,0)</f>
        <v>Contratação dos serviços de conectividade.</v>
      </c>
      <c r="D274" s="4" t="s">
        <v>65</v>
      </c>
      <c r="E274" t="e">
        <f>VLOOKUP(D274,#REF!,2,0)</f>
        <v>#REF!</v>
      </c>
    </row>
    <row r="275" spans="1:5" x14ac:dyDescent="0.25">
      <c r="A275">
        <f t="shared" si="4"/>
        <v>66</v>
      </c>
      <c r="B275" t="str">
        <f>VLOOKUP(A275,Folha1!A:C,2,0)</f>
        <v>SERVIÇOS</v>
      </c>
      <c r="C275" t="str">
        <f>VLOOKUP(A275,Folha1!A:C,3,0)</f>
        <v>Contratação dos serviços de conectividade.</v>
      </c>
      <c r="D275">
        <v>67</v>
      </c>
      <c r="E275" t="e">
        <f>VLOOKUP(D275,#REF!,2,0)</f>
        <v>#REF!</v>
      </c>
    </row>
    <row r="276" spans="1:5" x14ac:dyDescent="0.25">
      <c r="A276">
        <f t="shared" si="4"/>
        <v>67</v>
      </c>
      <c r="B276" t="str">
        <f>VLOOKUP(A276,Folha1!A:C,2,0)</f>
        <v>SERVIÇOS</v>
      </c>
      <c r="C276" t="str">
        <f>VLOOKUP(A276,Folha1!A:C,3,0)</f>
        <v>Iniciar as atividades de monitoramento e suporte a infraestrutura.</v>
      </c>
      <c r="D276" s="22" t="s">
        <v>136</v>
      </c>
      <c r="E276" t="e">
        <f>VLOOKUP(D276,#REF!,2,0)</f>
        <v>#REF!</v>
      </c>
    </row>
    <row r="277" spans="1:5" x14ac:dyDescent="0.25">
      <c r="A277">
        <f t="shared" si="4"/>
        <v>67</v>
      </c>
      <c r="B277" t="str">
        <f>VLOOKUP(A277,Folha1!A:C,2,0)</f>
        <v>SERVIÇOS</v>
      </c>
      <c r="C277" t="str">
        <f>VLOOKUP(A277,Folha1!A:C,3,0)</f>
        <v>Iniciar as atividades de monitoramento e suporte a infraestrutura.</v>
      </c>
      <c r="D277">
        <v>68</v>
      </c>
      <c r="E277" t="e">
        <f>VLOOKUP(D277,#REF!,2,0)</f>
        <v>#REF!</v>
      </c>
    </row>
    <row r="278" spans="1:5" x14ac:dyDescent="0.25">
      <c r="A278">
        <f t="shared" si="4"/>
        <v>68</v>
      </c>
      <c r="B278" t="str">
        <f>VLOOKUP(A278,Folha1!A:C,2,0)</f>
        <v>SERVIÇOS</v>
      </c>
      <c r="C278" t="str">
        <f>VLOOKUP(A278,Folha1!A:C,3,0)</f>
        <v>Iniciar as campanhas de consciêntização da politica de segurança da informação.</v>
      </c>
      <c r="D278" s="4" t="s">
        <v>136</v>
      </c>
      <c r="E278" t="e">
        <f>VLOOKUP(D278,#REF!,2,0)</f>
        <v>#REF!</v>
      </c>
    </row>
    <row r="279" spans="1:5" x14ac:dyDescent="0.25">
      <c r="A279">
        <f t="shared" si="4"/>
        <v>68</v>
      </c>
      <c r="B279" t="str">
        <f>VLOOKUP(A279,Folha1!A:C,2,0)</f>
        <v>SERVIÇOS</v>
      </c>
      <c r="C279" t="str">
        <f>VLOOKUP(A279,Folha1!A:C,3,0)</f>
        <v>Iniciar as campanhas de consciêntização da politica de segurança da informação.</v>
      </c>
      <c r="D279">
        <v>69</v>
      </c>
      <c r="E279" t="e">
        <f>VLOOKUP(D279,#REF!,2,0)</f>
        <v>#REF!</v>
      </c>
    </row>
    <row r="280" spans="1:5" x14ac:dyDescent="0.25">
      <c r="A280">
        <f t="shared" si="4"/>
        <v>69</v>
      </c>
      <c r="B280" t="str">
        <f>VLOOKUP(A280,Folha1!A:C,2,0)</f>
        <v>SERVIÇOS</v>
      </c>
      <c r="C280" t="str">
        <f>VLOOKUP(A280,Folha1!A:C,3,0)</f>
        <v>Realizar treinamento da politica de segurança da informação.</v>
      </c>
      <c r="D280" s="22" t="s">
        <v>136</v>
      </c>
      <c r="E280" t="e">
        <f>VLOOKUP(D280,#REF!,2,0)</f>
        <v>#REF!</v>
      </c>
    </row>
    <row r="281" spans="1:5" x14ac:dyDescent="0.25">
      <c r="A281">
        <f t="shared" si="4"/>
        <v>69</v>
      </c>
      <c r="B281" t="str">
        <f>VLOOKUP(A281,Folha1!A:C,2,0)</f>
        <v>SERVIÇOS</v>
      </c>
      <c r="C281" t="str">
        <f>VLOOKUP(A281,Folha1!A:C,3,0)</f>
        <v>Realizar treinamento da politica de segurança da informação.</v>
      </c>
      <c r="D281">
        <v>70</v>
      </c>
      <c r="E281" t="e">
        <f>VLOOKUP(D281,#REF!,2,0)</f>
        <v>#REF!</v>
      </c>
    </row>
    <row r="282" spans="1:5" x14ac:dyDescent="0.25">
      <c r="A282">
        <f t="shared" si="4"/>
        <v>70</v>
      </c>
      <c r="B282" t="str">
        <f>VLOOKUP(A282,Folha1!A:C,2,0)</f>
        <v>SERVIÇOS</v>
      </c>
      <c r="C282" t="str">
        <f>VLOOKUP(A282,Folha1!A:C,3,0)</f>
        <v>Definição e elaboração, com apoio das áreas técnicas especializadas, dos Termos de Referência que especificam e detalham os modelos de serviços a serem contratados e implementados no Hospital, sendo eles: Alimentação Hospitalar; Coleta de Resíduos Hospitalares; Esterilização; Exames Laboratoriais e de Imagem; Lavanderia e Enxoval Hospitalar; Limpeza Hospitalar; Nutrição Enteral e Parenteral; Educação Permanente; Segurança; Controle de Acesso e CFTV; Medicina Ocupacional e Segurança do Trabalho; Seguros; Telefone; Transporte Ambulância UTI Móvel Avançada e Locação de Veículo Passeio; Uniformes; Locação de Equipamentos Médicos Hospitalares e Locação de Mobiliários; Locação e Manutenção de Grupo Gerador; Manutenção em Extintores; Terapia Renal Substitutiva; Gases medicinais; Fornecimento de Gás; Ponto Biométrico; Motociclista Mensageiro; Sistema de Informação/Prontuário Eletrônico; Serviços hemoterápicos; Energia Elétrica, Água e Esgoto; Manutenção Predial, Refrigeração, Dedetização, Destatização, Sanitização e Sistema de Prevenção Contra Incêndio; Manutenção Preventiva e Corretiva de Engenharia Clínica; Logística e Ressuprimentos; Tecnologia da Informação (Rede, Computadores, Impressoras com Serviço de Impressão, Cópias e Material de Expediente).</v>
      </c>
      <c r="D282" s="13" t="s">
        <v>56</v>
      </c>
      <c r="E282" t="e">
        <f>VLOOKUP(D282,#REF!,2,0)</f>
        <v>#REF!</v>
      </c>
    </row>
    <row r="283" spans="1:5" x14ac:dyDescent="0.25">
      <c r="A283">
        <f t="shared" si="4"/>
        <v>70</v>
      </c>
      <c r="B283" t="str">
        <f>VLOOKUP(A283,Folha1!A:C,2,0)</f>
        <v>SERVIÇOS</v>
      </c>
      <c r="C283" t="str">
        <f>VLOOKUP(A283,Folha1!A:C,3,0)</f>
        <v>Definição e elaboração, com apoio das áreas técnicas especializadas, dos Termos de Referência que especificam e detalham os modelos de serviços a serem contratados e implementados no Hospital, sendo eles: Alimentação Hospitalar; Coleta de Resíduos Hospitalares; Esterilização; Exames Laboratoriais e de Imagem; Lavanderia e Enxoval Hospitalar; Limpeza Hospitalar; Nutrição Enteral e Parenteral; Educação Permanente; Segurança; Controle de Acesso e CFTV; Medicina Ocupacional e Segurança do Trabalho; Seguros; Telefone; Transporte Ambulância UTI Móvel Avançada e Locação de Veículo Passeio; Uniformes; Locação de Equipamentos Médicos Hospitalares e Locação de Mobiliários; Locação e Manutenção de Grupo Gerador; Manutenção em Extintores; Terapia Renal Substitutiva; Gases medicinais; Fornecimento de Gás; Ponto Biométrico; Motociclista Mensageiro; Sistema de Informação/Prontuário Eletrônico; Serviços hemoterápicos; Energia Elétrica, Água e Esgoto; Manutenção Predial, Refrigeração, Dedetização, Destatização, Sanitização e Sistema de Prevenção Contra Incêndio; Manutenção Preventiva e Corretiva de Engenharia Clínica; Logística e Ressuprimentos; Tecnologia da Informação (Rede, Computadores, Impressoras com Serviço de Impressão, Cópias e Material de Expediente).</v>
      </c>
      <c r="D283" t="s">
        <v>59</v>
      </c>
      <c r="E283" t="e">
        <f>VLOOKUP(D283,#REF!,2,0)</f>
        <v>#REF!</v>
      </c>
    </row>
    <row r="284" spans="1:5" x14ac:dyDescent="0.25">
      <c r="A284">
        <f t="shared" si="4"/>
        <v>70</v>
      </c>
      <c r="B284" t="str">
        <f>VLOOKUP(A284,Folha1!A:C,2,0)</f>
        <v>SERVIÇOS</v>
      </c>
      <c r="C284" t="str">
        <f>VLOOKUP(A284,Folha1!A:C,3,0)</f>
        <v>Definição e elaboração, com apoio das áreas técnicas especializadas, dos Termos de Referência que especificam e detalham os modelos de serviços a serem contratados e implementados no Hospital, sendo eles: Alimentação Hospitalar; Coleta de Resíduos Hospitalares; Esterilização; Exames Laboratoriais e de Imagem; Lavanderia e Enxoval Hospitalar; Limpeza Hospitalar; Nutrição Enteral e Parenteral; Educação Permanente; Segurança; Controle de Acesso e CFTV; Medicina Ocupacional e Segurança do Trabalho; Seguros; Telefone; Transporte Ambulância UTI Móvel Avançada e Locação de Veículo Passeio; Uniformes; Locação de Equipamentos Médicos Hospitalares e Locação de Mobiliários; Locação e Manutenção de Grupo Gerador; Manutenção em Extintores; Terapia Renal Substitutiva; Gases medicinais; Fornecimento de Gás; Ponto Biométrico; Motociclista Mensageiro; Sistema de Informação/Prontuário Eletrônico; Serviços hemoterápicos; Energia Elétrica, Água e Esgoto; Manutenção Predial, Refrigeração, Dedetização, Destatização, Sanitização e Sistema de Prevenção Contra Incêndio; Manutenção Preventiva e Corretiva de Engenharia Clínica; Logística e Ressuprimentos; Tecnologia da Informação (Rede, Computadores, Impressoras com Serviço de Impressão, Cópias e Material de Expediente).</v>
      </c>
      <c r="D284" t="s">
        <v>60</v>
      </c>
      <c r="E284" t="e">
        <f>VLOOKUP(D284,#REF!,2,0)</f>
        <v>#REF!</v>
      </c>
    </row>
    <row r="285" spans="1:5" x14ac:dyDescent="0.25">
      <c r="A285">
        <f t="shared" si="4"/>
        <v>70</v>
      </c>
      <c r="B285" t="str">
        <f>VLOOKUP(A285,Folha1!A:C,2,0)</f>
        <v>SERVIÇOS</v>
      </c>
      <c r="C285" t="str">
        <f>VLOOKUP(A285,Folha1!A:C,3,0)</f>
        <v>Definição e elaboração, com apoio das áreas técnicas especializadas, dos Termos de Referência que especificam e detalham os modelos de serviços a serem contratados e implementados no Hospital, sendo eles: Alimentação Hospitalar; Coleta de Resíduos Hospitalares; Esterilização; Exames Laboratoriais e de Imagem; Lavanderia e Enxoval Hospitalar; Limpeza Hospitalar; Nutrição Enteral e Parenteral; Educação Permanente; Segurança; Controle de Acesso e CFTV; Medicina Ocupacional e Segurança do Trabalho; Seguros; Telefone; Transporte Ambulância UTI Móvel Avançada e Locação de Veículo Passeio; Uniformes; Locação de Equipamentos Médicos Hospitalares e Locação de Mobiliários; Locação e Manutenção de Grupo Gerador; Manutenção em Extintores; Terapia Renal Substitutiva; Gases medicinais; Fornecimento de Gás; Ponto Biométrico; Motociclista Mensageiro; Sistema de Informação/Prontuário Eletrônico; Serviços hemoterápicos; Energia Elétrica, Água e Esgoto; Manutenção Predial, Refrigeração, Dedetização, Destatização, Sanitização e Sistema de Prevenção Contra Incêndio; Manutenção Preventiva e Corretiva de Engenharia Clínica; Logística e Ressuprimentos; Tecnologia da Informação (Rede, Computadores, Impressoras com Serviço de Impressão, Cópias e Material de Expediente).</v>
      </c>
      <c r="D285" t="s">
        <v>61</v>
      </c>
      <c r="E285" t="e">
        <f>VLOOKUP(D285,#REF!,2,0)</f>
        <v>#REF!</v>
      </c>
    </row>
    <row r="286" spans="1:5" x14ac:dyDescent="0.25">
      <c r="A286">
        <f t="shared" si="4"/>
        <v>70</v>
      </c>
      <c r="B286" t="str">
        <f>VLOOKUP(A286,Folha1!A:C,2,0)</f>
        <v>SERVIÇOS</v>
      </c>
      <c r="C286" t="str">
        <f>VLOOKUP(A286,Folha1!A:C,3,0)</f>
        <v>Definição e elaboração, com apoio das áreas técnicas especializadas, dos Termos de Referência que especificam e detalham os modelos de serviços a serem contratados e implementados no Hospital, sendo eles: Alimentação Hospitalar; Coleta de Resíduos Hospitalares; Esterilização; Exames Laboratoriais e de Imagem; Lavanderia e Enxoval Hospitalar; Limpeza Hospitalar; Nutrição Enteral e Parenteral; Educação Permanente; Segurança; Controle de Acesso e CFTV; Medicina Ocupacional e Segurança do Trabalho; Seguros; Telefone; Transporte Ambulância UTI Móvel Avançada e Locação de Veículo Passeio; Uniformes; Locação de Equipamentos Médicos Hospitalares e Locação de Mobiliários; Locação e Manutenção de Grupo Gerador; Manutenção em Extintores; Terapia Renal Substitutiva; Gases medicinais; Fornecimento de Gás; Ponto Biométrico; Motociclista Mensageiro; Sistema de Informação/Prontuário Eletrônico; Serviços hemoterápicos; Energia Elétrica, Água e Esgoto; Manutenção Predial, Refrigeração, Dedetização, Destatização, Sanitização e Sistema de Prevenção Contra Incêndio; Manutenção Preventiva e Corretiva de Engenharia Clínica; Logística e Ressuprimentos; Tecnologia da Informação (Rede, Computadores, Impressoras com Serviço de Impressão, Cópias e Material de Expediente).</v>
      </c>
      <c r="D286" t="s">
        <v>62</v>
      </c>
      <c r="E286" t="e">
        <f>VLOOKUP(D286,#REF!,2,0)</f>
        <v>#REF!</v>
      </c>
    </row>
    <row r="287" spans="1:5" x14ac:dyDescent="0.25">
      <c r="A287">
        <f t="shared" si="4"/>
        <v>70</v>
      </c>
      <c r="B287" t="str">
        <f>VLOOKUP(A287,Folha1!A:C,2,0)</f>
        <v>SERVIÇOS</v>
      </c>
      <c r="C287" t="str">
        <f>VLOOKUP(A287,Folha1!A:C,3,0)</f>
        <v>Definição e elaboração, com apoio das áreas técnicas especializadas, dos Termos de Referência que especificam e detalham os modelos de serviços a serem contratados e implementados no Hospital, sendo eles: Alimentação Hospitalar; Coleta de Resíduos Hospitalares; Esterilização; Exames Laboratoriais e de Imagem; Lavanderia e Enxoval Hospitalar; Limpeza Hospitalar; Nutrição Enteral e Parenteral; Educação Permanente; Segurança; Controle de Acesso e CFTV; Medicina Ocupacional e Segurança do Trabalho; Seguros; Telefone; Transporte Ambulância UTI Móvel Avançada e Locação de Veículo Passeio; Uniformes; Locação de Equipamentos Médicos Hospitalares e Locação de Mobiliários; Locação e Manutenção de Grupo Gerador; Manutenção em Extintores; Terapia Renal Substitutiva; Gases medicinais; Fornecimento de Gás; Ponto Biométrico; Motociclista Mensageiro; Sistema de Informação/Prontuário Eletrônico; Serviços hemoterápicos; Energia Elétrica, Água e Esgoto; Manutenção Predial, Refrigeração, Dedetização, Destatização, Sanitização e Sistema de Prevenção Contra Incêndio; Manutenção Preventiva e Corretiva de Engenharia Clínica; Logística e Ressuprimentos; Tecnologia da Informação (Rede, Computadores, Impressoras com Serviço de Impressão, Cópias e Material de Expediente).</v>
      </c>
      <c r="D287" t="s">
        <v>57</v>
      </c>
      <c r="E287" t="e">
        <f>VLOOKUP(D287,#REF!,2,0)</f>
        <v>#REF!</v>
      </c>
    </row>
    <row r="288" spans="1:5" x14ac:dyDescent="0.25">
      <c r="A288">
        <f t="shared" si="4"/>
        <v>70</v>
      </c>
      <c r="B288" t="str">
        <f>VLOOKUP(A288,Folha1!A:C,2,0)</f>
        <v>SERVIÇOS</v>
      </c>
      <c r="C288" t="str">
        <f>VLOOKUP(A288,Folha1!A:C,3,0)</f>
        <v>Definição e elaboração, com apoio das áreas técnicas especializadas, dos Termos de Referência que especificam e detalham os modelos de serviços a serem contratados e implementados no Hospital, sendo eles: Alimentação Hospitalar; Coleta de Resíduos Hospitalares; Esterilização; Exames Laboratoriais e de Imagem; Lavanderia e Enxoval Hospitalar; Limpeza Hospitalar; Nutrição Enteral e Parenteral; Educação Permanente; Segurança; Controle de Acesso e CFTV; Medicina Ocupacional e Segurança do Trabalho; Seguros; Telefone; Transporte Ambulância UTI Móvel Avançada e Locação de Veículo Passeio; Uniformes; Locação de Equipamentos Médicos Hospitalares e Locação de Mobiliários; Locação e Manutenção de Grupo Gerador; Manutenção em Extintores; Terapia Renal Substitutiva; Gases medicinais; Fornecimento de Gás; Ponto Biométrico; Motociclista Mensageiro; Sistema de Informação/Prontuário Eletrônico; Serviços hemoterápicos; Energia Elétrica, Água e Esgoto; Manutenção Predial, Refrigeração, Dedetização, Destatização, Sanitização e Sistema de Prevenção Contra Incêndio; Manutenção Preventiva e Corretiva de Engenharia Clínica; Logística e Ressuprimentos; Tecnologia da Informação (Rede, Computadores, Impressoras com Serviço de Impressão, Cópias e Material de Expediente).</v>
      </c>
      <c r="D288">
        <v>71</v>
      </c>
      <c r="E288" t="e">
        <f>VLOOKUP(D288,#REF!,2,0)</f>
        <v>#REF!</v>
      </c>
    </row>
    <row r="289" spans="1:5" x14ac:dyDescent="0.25">
      <c r="A289">
        <f t="shared" si="4"/>
        <v>71</v>
      </c>
      <c r="B289" t="str">
        <f>VLOOKUP(A289,Folha1!A:C,2,0)</f>
        <v>SERVIÇOS</v>
      </c>
      <c r="C289" t="str">
        <f>VLOOKUP(A289,Folha1!A:C,3,0)</f>
        <v>Realização dos processos de mapeamento de empresas potencialmente fornecedoras dos serviços pretendidos, cotações de mercado para levantamento de custos e seleção de propostas para cada um dos serviços a serem contratados ou adquiridos.</v>
      </c>
      <c r="D289" s="24" t="s">
        <v>65</v>
      </c>
      <c r="E289" t="e">
        <f>VLOOKUP(D289,#REF!,2,0)</f>
        <v>#REF!</v>
      </c>
    </row>
    <row r="290" spans="1:5" x14ac:dyDescent="0.25">
      <c r="A290">
        <f t="shared" si="4"/>
        <v>71</v>
      </c>
      <c r="B290" t="str">
        <f>VLOOKUP(A290,Folha1!A:C,2,0)</f>
        <v>SERVIÇOS</v>
      </c>
      <c r="C290" t="str">
        <f>VLOOKUP(A290,Folha1!A:C,3,0)</f>
        <v>Realização dos processos de mapeamento de empresas potencialmente fornecedoras dos serviços pretendidos, cotações de mercado para levantamento de custos e seleção de propostas para cada um dos serviços a serem contratados ou adquiridos.</v>
      </c>
      <c r="D290" t="s">
        <v>16</v>
      </c>
      <c r="E290" t="e">
        <f>VLOOKUP(D290,#REF!,2,0)</f>
        <v>#REF!</v>
      </c>
    </row>
    <row r="291" spans="1:5" x14ac:dyDescent="0.25">
      <c r="A291">
        <f t="shared" si="4"/>
        <v>71</v>
      </c>
      <c r="B291" t="str">
        <f>VLOOKUP(A291,Folha1!A:C,2,0)</f>
        <v>SERVIÇOS</v>
      </c>
      <c r="C291" t="str">
        <f>VLOOKUP(A291,Folha1!A:C,3,0)</f>
        <v>Realização dos processos de mapeamento de empresas potencialmente fornecedoras dos serviços pretendidos, cotações de mercado para levantamento de custos e seleção de propostas para cada um dos serviços a serem contratados ou adquiridos.</v>
      </c>
      <c r="D291" t="s">
        <v>132</v>
      </c>
      <c r="E291" t="e">
        <f>VLOOKUP(D291,#REF!,2,0)</f>
        <v>#REF!</v>
      </c>
    </row>
    <row r="292" spans="1:5" x14ac:dyDescent="0.25">
      <c r="A292">
        <f t="shared" si="4"/>
        <v>71</v>
      </c>
      <c r="B292" t="str">
        <f>VLOOKUP(A292,Folha1!A:C,2,0)</f>
        <v>SERVIÇOS</v>
      </c>
      <c r="C292" t="str">
        <f>VLOOKUP(A292,Folha1!A:C,3,0)</f>
        <v>Realização dos processos de mapeamento de empresas potencialmente fornecedoras dos serviços pretendidos, cotações de mercado para levantamento de custos e seleção de propostas para cada um dos serviços a serem contratados ou adquiridos.</v>
      </c>
      <c r="D292">
        <v>72</v>
      </c>
      <c r="E292" t="e">
        <f>VLOOKUP(D292,#REF!,2,0)</f>
        <v>#REF!</v>
      </c>
    </row>
    <row r="293" spans="1:5" x14ac:dyDescent="0.25">
      <c r="A293">
        <f t="shared" si="4"/>
        <v>72</v>
      </c>
      <c r="B293" t="str">
        <f>VLOOKUP(A293,Folha1!A:C,2,0)</f>
        <v>SERVIÇOS</v>
      </c>
      <c r="C293" t="str">
        <f>VLOOKUP(A293,Folha1!A:C,3,0)</f>
        <v>Definição do modelo apropriado para contratação (contratação direta; licitação ou contrato emergencial), a partir do levantamento de informações, tais como: custos; representação; qualificação técnica e/ou riscos.</v>
      </c>
      <c r="D293" s="13" t="s">
        <v>56</v>
      </c>
      <c r="E293" t="e">
        <f>VLOOKUP(D293,#REF!,2,0)</f>
        <v>#REF!</v>
      </c>
    </row>
    <row r="294" spans="1:5" x14ac:dyDescent="0.25">
      <c r="A294">
        <f t="shared" si="4"/>
        <v>72</v>
      </c>
      <c r="B294" t="str">
        <f>VLOOKUP(A294,Folha1!A:C,2,0)</f>
        <v>SERVIÇOS</v>
      </c>
      <c r="C294" t="str">
        <f>VLOOKUP(A294,Folha1!A:C,3,0)</f>
        <v>Definição do modelo apropriado para contratação (contratação direta; licitação ou contrato emergencial), a partir do levantamento de informações, tais como: custos; representação; qualificação técnica e/ou riscos.</v>
      </c>
      <c r="D294" t="s">
        <v>62</v>
      </c>
      <c r="E294" t="e">
        <f>VLOOKUP(D294,#REF!,2,0)</f>
        <v>#REF!</v>
      </c>
    </row>
    <row r="295" spans="1:5" x14ac:dyDescent="0.25">
      <c r="A295">
        <f t="shared" si="4"/>
        <v>72</v>
      </c>
      <c r="B295" t="str">
        <f>VLOOKUP(A295,Folha1!A:C,2,0)</f>
        <v>SERVIÇOS</v>
      </c>
      <c r="C295" t="str">
        <f>VLOOKUP(A295,Folha1!A:C,3,0)</f>
        <v>Definição do modelo apropriado para contratação (contratação direta; licitação ou contrato emergencial), a partir do levantamento de informações, tais como: custos; representação; qualificação técnica e/ou riscos.</v>
      </c>
      <c r="D295">
        <v>73</v>
      </c>
      <c r="E295" t="e">
        <f>VLOOKUP(D295,#REF!,2,0)</f>
        <v>#REF!</v>
      </c>
    </row>
    <row r="296" spans="1:5" x14ac:dyDescent="0.25">
      <c r="A296">
        <f t="shared" si="4"/>
        <v>73</v>
      </c>
      <c r="B296" t="str">
        <f>VLOOKUP(A296,Folha1!A:C,2,0)</f>
        <v>SERVIÇOS</v>
      </c>
      <c r="C296" t="str">
        <f>VLOOKUP(A296,Folha1!A:C,3,0)</f>
        <v>Início de processos de contratação direta, emergencial ou licitatórios.</v>
      </c>
      <c r="D296" s="24" t="s">
        <v>65</v>
      </c>
      <c r="E296" t="e">
        <f>VLOOKUP(D296,#REF!,2,0)</f>
        <v>#REF!</v>
      </c>
    </row>
    <row r="297" spans="1:5" x14ac:dyDescent="0.25">
      <c r="A297">
        <f t="shared" si="4"/>
        <v>73</v>
      </c>
      <c r="B297" t="str">
        <f>VLOOKUP(A297,Folha1!A:C,2,0)</f>
        <v>SERVIÇOS</v>
      </c>
      <c r="C297" t="str">
        <f>VLOOKUP(A297,Folha1!A:C,3,0)</f>
        <v>Início de processos de contratação direta, emergencial ou licitatórios.</v>
      </c>
      <c r="D297" t="s">
        <v>16</v>
      </c>
      <c r="E297" t="e">
        <f>VLOOKUP(D297,#REF!,2,0)</f>
        <v>#REF!</v>
      </c>
    </row>
    <row r="298" spans="1:5" x14ac:dyDescent="0.25">
      <c r="A298">
        <f t="shared" si="4"/>
        <v>73</v>
      </c>
      <c r="B298" t="str">
        <f>VLOOKUP(A298,Folha1!A:C,2,0)</f>
        <v>SERVIÇOS</v>
      </c>
      <c r="C298" t="str">
        <f>VLOOKUP(A298,Folha1!A:C,3,0)</f>
        <v>Início de processos de contratação direta, emergencial ou licitatórios.</v>
      </c>
      <c r="D298" t="s">
        <v>132</v>
      </c>
      <c r="E298" t="e">
        <f>VLOOKUP(D298,#REF!,2,0)</f>
        <v>#REF!</v>
      </c>
    </row>
    <row r="299" spans="1:5" x14ac:dyDescent="0.25">
      <c r="A299">
        <f t="shared" si="4"/>
        <v>73</v>
      </c>
      <c r="B299" t="str">
        <f>VLOOKUP(A299,Folha1!A:C,2,0)</f>
        <v>SERVIÇOS</v>
      </c>
      <c r="C299" t="str">
        <f>VLOOKUP(A299,Folha1!A:C,3,0)</f>
        <v>Início de processos de contratação direta, emergencial ou licitatórios.</v>
      </c>
      <c r="D299">
        <v>74</v>
      </c>
      <c r="E299" t="e">
        <f>VLOOKUP(D299,#REF!,2,0)</f>
        <v>#REF!</v>
      </c>
    </row>
    <row r="300" spans="1:5" x14ac:dyDescent="0.25">
      <c r="A300">
        <f t="shared" si="4"/>
        <v>74</v>
      </c>
      <c r="B300" t="str">
        <f>VLOOKUP(A300,Folha1!A:C,2,0)</f>
        <v>SERVIÇOS</v>
      </c>
      <c r="C300" t="str">
        <f>VLOOKUP(A300,Folha1!A:C,3,0)</f>
        <v xml:space="preserve">Avaliação e cadastro das empresas selecionadas: certidões, documentações, perfil de trabalho e análise reputacional. </v>
      </c>
      <c r="D300" s="13" t="s">
        <v>16</v>
      </c>
      <c r="E300" t="e">
        <f>VLOOKUP(D300,#REF!,2,0)</f>
        <v>#REF!</v>
      </c>
    </row>
    <row r="301" spans="1:5" x14ac:dyDescent="0.25">
      <c r="A301">
        <f t="shared" si="4"/>
        <v>74</v>
      </c>
      <c r="B301" t="str">
        <f>VLOOKUP(A301,Folha1!A:C,2,0)</f>
        <v>SERVIÇOS</v>
      </c>
      <c r="C301" t="str">
        <f>VLOOKUP(A301,Folha1!A:C,3,0)</f>
        <v xml:space="preserve">Avaliação e cadastro das empresas selecionadas: certidões, documentações, perfil de trabalho e análise reputacional. </v>
      </c>
      <c r="D301" t="s">
        <v>132</v>
      </c>
      <c r="E301" t="e">
        <f>VLOOKUP(D301,#REF!,2,0)</f>
        <v>#REF!</v>
      </c>
    </row>
    <row r="302" spans="1:5" x14ac:dyDescent="0.25">
      <c r="A302">
        <f t="shared" si="4"/>
        <v>74</v>
      </c>
      <c r="B302" t="str">
        <f>VLOOKUP(A302,Folha1!A:C,2,0)</f>
        <v>SERVIÇOS</v>
      </c>
      <c r="C302" t="str">
        <f>VLOOKUP(A302,Folha1!A:C,3,0)</f>
        <v xml:space="preserve">Avaliação e cadastro das empresas selecionadas: certidões, documentações, perfil de trabalho e análise reputacional. </v>
      </c>
      <c r="D302">
        <v>75</v>
      </c>
      <c r="E302" t="e">
        <f>VLOOKUP(D302,#REF!,2,0)</f>
        <v>#REF!</v>
      </c>
    </row>
    <row r="303" spans="1:5" x14ac:dyDescent="0.25">
      <c r="A303">
        <f t="shared" si="4"/>
        <v>75</v>
      </c>
      <c r="B303" t="str">
        <f>VLOOKUP(A303,Folha1!A:C,2,0)</f>
        <v>SERVIÇOS</v>
      </c>
      <c r="C303" t="str">
        <f>VLOOKUP(A303,Folha1!A:C,3,0)</f>
        <v>Elaboração e firmamento de contratos.</v>
      </c>
      <c r="D303" s="24" t="s">
        <v>56</v>
      </c>
      <c r="E303" t="e">
        <f>VLOOKUP(D303,#REF!,2,0)</f>
        <v>#REF!</v>
      </c>
    </row>
    <row r="304" spans="1:5" x14ac:dyDescent="0.25">
      <c r="A304">
        <f t="shared" si="4"/>
        <v>75</v>
      </c>
      <c r="B304" t="str">
        <f>VLOOKUP(A304,Folha1!A:C,2,0)</f>
        <v>SERVIÇOS</v>
      </c>
      <c r="C304" t="str">
        <f>VLOOKUP(A304,Folha1!A:C,3,0)</f>
        <v>Elaboração e firmamento de contratos.</v>
      </c>
      <c r="D304" t="s">
        <v>59</v>
      </c>
      <c r="E304" t="e">
        <f>VLOOKUP(D304,#REF!,2,0)</f>
        <v>#REF!</v>
      </c>
    </row>
    <row r="305" spans="1:5" x14ac:dyDescent="0.25">
      <c r="A305">
        <f t="shared" si="4"/>
        <v>75</v>
      </c>
      <c r="B305" t="str">
        <f>VLOOKUP(A305,Folha1!A:C,2,0)</f>
        <v>SERVIÇOS</v>
      </c>
      <c r="C305" t="str">
        <f>VLOOKUP(A305,Folha1!A:C,3,0)</f>
        <v>Elaboração e firmamento de contratos.</v>
      </c>
      <c r="D305" t="s">
        <v>60</v>
      </c>
      <c r="E305" t="e">
        <f>VLOOKUP(D305,#REF!,2,0)</f>
        <v>#REF!</v>
      </c>
    </row>
    <row r="306" spans="1:5" x14ac:dyDescent="0.25">
      <c r="A306">
        <f t="shared" si="4"/>
        <v>75</v>
      </c>
      <c r="B306" t="str">
        <f>VLOOKUP(A306,Folha1!A:C,2,0)</f>
        <v>SERVIÇOS</v>
      </c>
      <c r="C306" t="str">
        <f>VLOOKUP(A306,Folha1!A:C,3,0)</f>
        <v>Elaboração e firmamento de contratos.</v>
      </c>
      <c r="D306" t="s">
        <v>61</v>
      </c>
      <c r="E306" t="e">
        <f>VLOOKUP(D306,#REF!,2,0)</f>
        <v>#REF!</v>
      </c>
    </row>
    <row r="307" spans="1:5" x14ac:dyDescent="0.25">
      <c r="A307">
        <f t="shared" si="4"/>
        <v>75</v>
      </c>
      <c r="B307" t="str">
        <f>VLOOKUP(A307,Folha1!A:C,2,0)</f>
        <v>SERVIÇOS</v>
      </c>
      <c r="C307" t="str">
        <f>VLOOKUP(A307,Folha1!A:C,3,0)</f>
        <v>Elaboração e firmamento de contratos.</v>
      </c>
      <c r="D307" t="s">
        <v>62</v>
      </c>
      <c r="E307" t="e">
        <f>VLOOKUP(D307,#REF!,2,0)</f>
        <v>#REF!</v>
      </c>
    </row>
    <row r="308" spans="1:5" x14ac:dyDescent="0.25">
      <c r="A308">
        <f t="shared" si="4"/>
        <v>75</v>
      </c>
      <c r="B308" t="str">
        <f>VLOOKUP(A308,Folha1!A:C,2,0)</f>
        <v>SERVIÇOS</v>
      </c>
      <c r="C308" t="str">
        <f>VLOOKUP(A308,Folha1!A:C,3,0)</f>
        <v>Elaboração e firmamento de contratos.</v>
      </c>
      <c r="D308" t="s">
        <v>57</v>
      </c>
      <c r="E308" t="e">
        <f>VLOOKUP(D308,#REF!,2,0)</f>
        <v>#REF!</v>
      </c>
    </row>
    <row r="309" spans="1:5" x14ac:dyDescent="0.25">
      <c r="A309">
        <f t="shared" si="4"/>
        <v>75</v>
      </c>
      <c r="B309" t="str">
        <f>VLOOKUP(A309,Folha1!A:C,2,0)</f>
        <v>SERVIÇOS</v>
      </c>
      <c r="C309" t="str">
        <f>VLOOKUP(A309,Folha1!A:C,3,0)</f>
        <v>Elaboração e firmamento de contratos.</v>
      </c>
      <c r="D309" t="s">
        <v>16</v>
      </c>
      <c r="E309" t="e">
        <f>VLOOKUP(D309,#REF!,2,0)</f>
        <v>#REF!</v>
      </c>
    </row>
    <row r="310" spans="1:5" x14ac:dyDescent="0.25">
      <c r="A310">
        <f t="shared" si="4"/>
        <v>75</v>
      </c>
      <c r="B310" t="str">
        <f>VLOOKUP(A310,Folha1!A:C,2,0)</f>
        <v>SERVIÇOS</v>
      </c>
      <c r="C310" t="str">
        <f>VLOOKUP(A310,Folha1!A:C,3,0)</f>
        <v>Elaboração e firmamento de contratos.</v>
      </c>
      <c r="D310">
        <v>76</v>
      </c>
      <c r="E310" t="e">
        <f>VLOOKUP(D310,#REF!,2,0)</f>
        <v>#REF!</v>
      </c>
    </row>
    <row r="311" spans="1:5" x14ac:dyDescent="0.25">
      <c r="A311">
        <f t="shared" si="4"/>
        <v>76</v>
      </c>
      <c r="B311" t="str">
        <f>VLOOKUP(A311,Folha1!A:C,2,0)</f>
        <v>SERVIÇOS</v>
      </c>
      <c r="C311" t="str">
        <f>VLOOKUP(A311,Folha1!A:C,3,0)</f>
        <v>Reuniões com empresas selecionadas para planejamento e operacionalização, para início dos contratos.</v>
      </c>
      <c r="D311" s="13" t="s">
        <v>62</v>
      </c>
      <c r="E311" t="e">
        <f>VLOOKUP(D311,#REF!,2,0)</f>
        <v>#REF!</v>
      </c>
    </row>
    <row r="312" spans="1:5" x14ac:dyDescent="0.25">
      <c r="A312">
        <f t="shared" si="4"/>
        <v>76</v>
      </c>
      <c r="B312" t="str">
        <f>VLOOKUP(A312,Folha1!A:C,2,0)</f>
        <v>SERVIÇOS</v>
      </c>
      <c r="C312" t="str">
        <f>VLOOKUP(A312,Folha1!A:C,3,0)</f>
        <v>Reuniões com empresas selecionadas para planejamento e operacionalização, para início dos contratos.</v>
      </c>
      <c r="D312" t="s">
        <v>16</v>
      </c>
      <c r="E312" t="e">
        <f>VLOOKUP(D312,#REF!,2,0)</f>
        <v>#REF!</v>
      </c>
    </row>
    <row r="313" spans="1:5" x14ac:dyDescent="0.25">
      <c r="A313">
        <f t="shared" si="4"/>
        <v>76</v>
      </c>
      <c r="B313" t="str">
        <f>VLOOKUP(A313,Folha1!A:C,2,0)</f>
        <v>SERVIÇOS</v>
      </c>
      <c r="C313" t="str">
        <f>VLOOKUP(A313,Folha1!A:C,3,0)</f>
        <v>Reuniões com empresas selecionadas para planejamento e operacionalização, para início dos contratos.</v>
      </c>
      <c r="D313" t="s">
        <v>132</v>
      </c>
      <c r="E313" t="e">
        <f>VLOOKUP(D313,#REF!,2,0)</f>
        <v>#REF!</v>
      </c>
    </row>
    <row r="314" spans="1:5" x14ac:dyDescent="0.25">
      <c r="A314">
        <f t="shared" si="4"/>
        <v>76</v>
      </c>
      <c r="B314" t="str">
        <f>VLOOKUP(A314,Folha1!A:C,2,0)</f>
        <v>SERVIÇOS</v>
      </c>
      <c r="C314" t="str">
        <f>VLOOKUP(A314,Folha1!A:C,3,0)</f>
        <v>Reuniões com empresas selecionadas para planejamento e operacionalização, para início dos contratos.</v>
      </c>
      <c r="D314">
        <v>77</v>
      </c>
      <c r="E314" t="e">
        <f>VLOOKUP(D314,#REF!,2,0)</f>
        <v>#REF!</v>
      </c>
    </row>
    <row r="315" spans="1:5" x14ac:dyDescent="0.25">
      <c r="A315">
        <f t="shared" si="4"/>
        <v>77</v>
      </c>
      <c r="B315" t="str">
        <f>VLOOKUP(A315,Folha1!A:C,2,0)</f>
        <v>SERVIÇOS</v>
      </c>
      <c r="C315" t="str">
        <f>VLOOKUP(A315,Folha1!A:C,3,0)</f>
        <v>Reuniões com empresas contratadas para acompanhamento e avaliação de desempenho dos contratos.</v>
      </c>
      <c r="D315" s="24" t="s">
        <v>62</v>
      </c>
      <c r="E315" t="e">
        <f>VLOOKUP(D315,#REF!,2,0)</f>
        <v>#REF!</v>
      </c>
    </row>
    <row r="316" spans="1:5" x14ac:dyDescent="0.25">
      <c r="A316">
        <f t="shared" si="4"/>
        <v>77</v>
      </c>
      <c r="B316" t="str">
        <f>VLOOKUP(A316,Folha1!A:C,2,0)</f>
        <v>SERVIÇOS</v>
      </c>
      <c r="C316" t="str">
        <f>VLOOKUP(A316,Folha1!A:C,3,0)</f>
        <v>Reuniões com empresas contratadas para acompanhamento e avaliação de desempenho dos contratos.</v>
      </c>
      <c r="D316" t="s">
        <v>16</v>
      </c>
      <c r="E316" t="e">
        <f>VLOOKUP(D316,#REF!,2,0)</f>
        <v>#REF!</v>
      </c>
    </row>
    <row r="317" spans="1:5" x14ac:dyDescent="0.25">
      <c r="A317">
        <f t="shared" si="4"/>
        <v>77</v>
      </c>
      <c r="B317" t="str">
        <f>VLOOKUP(A317,Folha1!A:C,2,0)</f>
        <v>SERVIÇOS</v>
      </c>
      <c r="C317" t="str">
        <f>VLOOKUP(A317,Folha1!A:C,3,0)</f>
        <v>Reuniões com empresas contratadas para acompanhamento e avaliação de desempenho dos contratos.</v>
      </c>
      <c r="D317" t="s">
        <v>132</v>
      </c>
      <c r="E317" t="e">
        <f>VLOOKUP(D317,#REF!,2,0)</f>
        <v>#REF!</v>
      </c>
    </row>
    <row r="318" spans="1:5" x14ac:dyDescent="0.25">
      <c r="A318">
        <f t="shared" si="4"/>
        <v>77</v>
      </c>
      <c r="B318" t="str">
        <f>VLOOKUP(A318,Folha1!A:C,2,0)</f>
        <v>SERVIÇOS</v>
      </c>
      <c r="C318" t="str">
        <f>VLOOKUP(A318,Folha1!A:C,3,0)</f>
        <v>Reuniões com empresas contratadas para acompanhamento e avaliação de desempenho dos contratos.</v>
      </c>
      <c r="D318">
        <v>78</v>
      </c>
      <c r="E318" t="e">
        <f>VLOOKUP(D318,#REF!,2,0)</f>
        <v>#REF!</v>
      </c>
    </row>
    <row r="319" spans="1:5" x14ac:dyDescent="0.25">
      <c r="A319">
        <f t="shared" si="4"/>
        <v>78</v>
      </c>
      <c r="B319" t="str">
        <f>VLOOKUP(A319,Folha1!A:C,2,0)</f>
        <v>SERVIÇOS</v>
      </c>
      <c r="C319" t="str">
        <f>VLOOKUP(A319,Folha1!A:C,3,0)</f>
        <v>Análise mensal dos relatórios de Produção Contratual das Empresas Contratadas. Medições, conferência de atestos de serviços e encaminhamento de Notas Fiscais e documentos processuais para fluxo de pagamentos.</v>
      </c>
      <c r="D319" s="13" t="s">
        <v>62</v>
      </c>
      <c r="E319" t="e">
        <f>VLOOKUP(D319,#REF!,2,0)</f>
        <v>#REF!</v>
      </c>
    </row>
    <row r="320" spans="1:5" x14ac:dyDescent="0.25">
      <c r="A320">
        <f t="shared" si="4"/>
        <v>78</v>
      </c>
      <c r="B320" t="str">
        <f>VLOOKUP(A320,Folha1!A:C,2,0)</f>
        <v>SERVIÇOS</v>
      </c>
      <c r="C320" t="str">
        <f>VLOOKUP(A320,Folha1!A:C,3,0)</f>
        <v>Análise mensal dos relatórios de Produção Contratual das Empresas Contratadas. Medições, conferência de atestos de serviços e encaminhamento de Notas Fiscais e documentos processuais para fluxo de pagamentos.</v>
      </c>
      <c r="D320" t="s">
        <v>16</v>
      </c>
      <c r="E320" t="e">
        <f>VLOOKUP(D320,#REF!,2,0)</f>
        <v>#REF!</v>
      </c>
    </row>
    <row r="321" spans="1:5" x14ac:dyDescent="0.25">
      <c r="A321">
        <f t="shared" si="4"/>
        <v>78</v>
      </c>
      <c r="B321" t="str">
        <f>VLOOKUP(A321,Folha1!A:C,2,0)</f>
        <v>SERVIÇOS</v>
      </c>
      <c r="C321" t="str">
        <f>VLOOKUP(A321,Folha1!A:C,3,0)</f>
        <v>Análise mensal dos relatórios de Produção Contratual das Empresas Contratadas. Medições, conferência de atestos de serviços e encaminhamento de Notas Fiscais e documentos processuais para fluxo de pagamentos.</v>
      </c>
      <c r="D321" t="s">
        <v>132</v>
      </c>
      <c r="E321" t="e">
        <f>VLOOKUP(D321,#REF!,2,0)</f>
        <v>#REF!</v>
      </c>
    </row>
    <row r="322" spans="1:5" x14ac:dyDescent="0.25">
      <c r="A322">
        <f t="shared" si="4"/>
        <v>78</v>
      </c>
      <c r="B322" t="str">
        <f>VLOOKUP(A322,Folha1!A:C,2,0)</f>
        <v>SERVIÇOS</v>
      </c>
      <c r="C322" t="str">
        <f>VLOOKUP(A322,Folha1!A:C,3,0)</f>
        <v>Análise mensal dos relatórios de Produção Contratual das Empresas Contratadas. Medições, conferência de atestos de serviços e encaminhamento de Notas Fiscais e documentos processuais para fluxo de pagamentos.</v>
      </c>
      <c r="D322" t="s">
        <v>133</v>
      </c>
      <c r="E322" t="e">
        <f>VLOOKUP(D322,#REF!,2,0)</f>
        <v>#REF!</v>
      </c>
    </row>
    <row r="323" spans="1:5" x14ac:dyDescent="0.25">
      <c r="A323">
        <f t="shared" si="4"/>
        <v>78</v>
      </c>
      <c r="B323" t="str">
        <f>VLOOKUP(A323,Folha1!A:C,2,0)</f>
        <v>SERVIÇOS</v>
      </c>
      <c r="C323" t="str">
        <f>VLOOKUP(A323,Folha1!A:C,3,0)</f>
        <v>Análise mensal dos relatórios de Produção Contratual das Empresas Contratadas. Medições, conferência de atestos de serviços e encaminhamento de Notas Fiscais e documentos processuais para fluxo de pagamentos.</v>
      </c>
      <c r="D323">
        <v>79</v>
      </c>
      <c r="E323" t="e">
        <f>VLOOKUP(D323,#REF!,2,0)</f>
        <v>#REF!</v>
      </c>
    </row>
    <row r="324" spans="1:5" x14ac:dyDescent="0.25">
      <c r="A324">
        <f t="shared" si="4"/>
        <v>79</v>
      </c>
      <c r="B324" t="str">
        <f>VLOOKUP(A324,Folha1!A:C,2,0)</f>
        <v>SERVIÇOS</v>
      </c>
      <c r="C324" t="str">
        <f>VLOOKUP(A324,Folha1!A:C,3,0)</f>
        <v>Recebimento de demandas de aquisição a partir da abertura de processos de compras pelas áreas, via sistema.</v>
      </c>
      <c r="D324" s="24" t="s">
        <v>56</v>
      </c>
      <c r="E324" t="e">
        <f>VLOOKUP(D324,#REF!,2,0)</f>
        <v>#REF!</v>
      </c>
    </row>
    <row r="325" spans="1:5" x14ac:dyDescent="0.25">
      <c r="A325">
        <f t="shared" si="4"/>
        <v>79</v>
      </c>
      <c r="B325" t="str">
        <f>VLOOKUP(A325,Folha1!A:C,2,0)</f>
        <v>SERVIÇOS</v>
      </c>
      <c r="C325" t="str">
        <f>VLOOKUP(A325,Folha1!A:C,3,0)</f>
        <v>Recebimento de demandas de aquisição a partir da abertura de processos de compras pelas áreas, via sistema.</v>
      </c>
      <c r="D325" t="s">
        <v>59</v>
      </c>
      <c r="E325" t="e">
        <f>VLOOKUP(D325,#REF!,2,0)</f>
        <v>#REF!</v>
      </c>
    </row>
    <row r="326" spans="1:5" x14ac:dyDescent="0.25">
      <c r="A326">
        <f t="shared" ref="A326:A369" si="5">IF(D325&lt;87,D325,A325)</f>
        <v>79</v>
      </c>
      <c r="B326" t="str">
        <f>VLOOKUP(A326,Folha1!A:C,2,0)</f>
        <v>SERVIÇOS</v>
      </c>
      <c r="C326" t="str">
        <f>VLOOKUP(A326,Folha1!A:C,3,0)</f>
        <v>Recebimento de demandas de aquisição a partir da abertura de processos de compras pelas áreas, via sistema.</v>
      </c>
      <c r="D326" t="s">
        <v>60</v>
      </c>
      <c r="E326" t="e">
        <f>VLOOKUP(D326,#REF!,2,0)</f>
        <v>#REF!</v>
      </c>
    </row>
    <row r="327" spans="1:5" x14ac:dyDescent="0.25">
      <c r="A327">
        <f t="shared" si="5"/>
        <v>79</v>
      </c>
      <c r="B327" t="str">
        <f>VLOOKUP(A327,Folha1!A:C,2,0)</f>
        <v>SERVIÇOS</v>
      </c>
      <c r="C327" t="str">
        <f>VLOOKUP(A327,Folha1!A:C,3,0)</f>
        <v>Recebimento de demandas de aquisição a partir da abertura de processos de compras pelas áreas, via sistema.</v>
      </c>
      <c r="D327" t="s">
        <v>61</v>
      </c>
      <c r="E327" t="e">
        <f>VLOOKUP(D327,#REF!,2,0)</f>
        <v>#REF!</v>
      </c>
    </row>
    <row r="328" spans="1:5" x14ac:dyDescent="0.25">
      <c r="A328">
        <f t="shared" si="5"/>
        <v>79</v>
      </c>
      <c r="B328" t="str">
        <f>VLOOKUP(A328,Folha1!A:C,2,0)</f>
        <v>SERVIÇOS</v>
      </c>
      <c r="C328" t="str">
        <f>VLOOKUP(A328,Folha1!A:C,3,0)</f>
        <v>Recebimento de demandas de aquisição a partir da abertura de processos de compras pelas áreas, via sistema.</v>
      </c>
      <c r="D328" t="s">
        <v>62</v>
      </c>
      <c r="E328" t="e">
        <f>VLOOKUP(D328,#REF!,2,0)</f>
        <v>#REF!</v>
      </c>
    </row>
    <row r="329" spans="1:5" x14ac:dyDescent="0.25">
      <c r="A329">
        <f t="shared" si="5"/>
        <v>79</v>
      </c>
      <c r="B329" t="str">
        <f>VLOOKUP(A329,Folha1!A:C,2,0)</f>
        <v>SERVIÇOS</v>
      </c>
      <c r="C329" t="str">
        <f>VLOOKUP(A329,Folha1!A:C,3,0)</f>
        <v>Recebimento de demandas de aquisição a partir da abertura de processos de compras pelas áreas, via sistema.</v>
      </c>
      <c r="D329" t="s">
        <v>57</v>
      </c>
      <c r="E329" t="e">
        <f>VLOOKUP(D329,#REF!,2,0)</f>
        <v>#REF!</v>
      </c>
    </row>
    <row r="330" spans="1:5" x14ac:dyDescent="0.25">
      <c r="A330">
        <f t="shared" si="5"/>
        <v>79</v>
      </c>
      <c r="B330" t="str">
        <f>VLOOKUP(A330,Folha1!A:C,2,0)</f>
        <v>SERVIÇOS</v>
      </c>
      <c r="C330" t="str">
        <f>VLOOKUP(A330,Folha1!A:C,3,0)</f>
        <v>Recebimento de demandas de aquisição a partir da abertura de processos de compras pelas áreas, via sistema.</v>
      </c>
      <c r="D330" t="s">
        <v>63</v>
      </c>
      <c r="E330" t="e">
        <f>VLOOKUP(D330,#REF!,2,0)</f>
        <v>#REF!</v>
      </c>
    </row>
    <row r="331" spans="1:5" x14ac:dyDescent="0.25">
      <c r="A331">
        <f t="shared" si="5"/>
        <v>79</v>
      </c>
      <c r="B331" t="str">
        <f>VLOOKUP(A331,Folha1!A:C,2,0)</f>
        <v>SERVIÇOS</v>
      </c>
      <c r="C331" t="str">
        <f>VLOOKUP(A331,Folha1!A:C,3,0)</f>
        <v>Recebimento de demandas de aquisição a partir da abertura de processos de compras pelas áreas, via sistema.</v>
      </c>
      <c r="D331" t="s">
        <v>65</v>
      </c>
      <c r="E331" t="e">
        <f>VLOOKUP(D331,#REF!,2,0)</f>
        <v>#REF!</v>
      </c>
    </row>
    <row r="332" spans="1:5" x14ac:dyDescent="0.25">
      <c r="A332">
        <f t="shared" si="5"/>
        <v>79</v>
      </c>
      <c r="B332" t="str">
        <f>VLOOKUP(A332,Folha1!A:C,2,0)</f>
        <v>SERVIÇOS</v>
      </c>
      <c r="C332" t="str">
        <f>VLOOKUP(A332,Folha1!A:C,3,0)</f>
        <v>Recebimento de demandas de aquisição a partir da abertura de processos de compras pelas áreas, via sistema.</v>
      </c>
      <c r="D332" t="s">
        <v>178</v>
      </c>
      <c r="E332" t="e">
        <f>VLOOKUP(D332,#REF!,2,0)</f>
        <v>#REF!</v>
      </c>
    </row>
    <row r="333" spans="1:5" x14ac:dyDescent="0.25">
      <c r="A333">
        <f t="shared" si="5"/>
        <v>79</v>
      </c>
      <c r="B333" t="str">
        <f>VLOOKUP(A333,Folha1!A:C,2,0)</f>
        <v>SERVIÇOS</v>
      </c>
      <c r="C333" t="str">
        <f>VLOOKUP(A333,Folha1!A:C,3,0)</f>
        <v>Recebimento de demandas de aquisição a partir da abertura de processos de compras pelas áreas, via sistema.</v>
      </c>
      <c r="D333" t="s">
        <v>179</v>
      </c>
      <c r="E333" t="e">
        <f>VLOOKUP(D333,#REF!,2,0)</f>
        <v>#REF!</v>
      </c>
    </row>
    <row r="334" spans="1:5" x14ac:dyDescent="0.25">
      <c r="A334">
        <f t="shared" si="5"/>
        <v>79</v>
      </c>
      <c r="B334" t="str">
        <f>VLOOKUP(A334,Folha1!A:C,2,0)</f>
        <v>SERVIÇOS</v>
      </c>
      <c r="C334" t="str">
        <f>VLOOKUP(A334,Folha1!A:C,3,0)</f>
        <v>Recebimento de demandas de aquisição a partir da abertura de processos de compras pelas áreas, via sistema.</v>
      </c>
      <c r="D334" t="s">
        <v>180</v>
      </c>
      <c r="E334" t="e">
        <f>VLOOKUP(D334,#REF!,2,0)</f>
        <v>#REF!</v>
      </c>
    </row>
    <row r="335" spans="1:5" x14ac:dyDescent="0.25">
      <c r="A335">
        <f t="shared" si="5"/>
        <v>79</v>
      </c>
      <c r="B335" t="str">
        <f>VLOOKUP(A335,Folha1!A:C,2,0)</f>
        <v>SERVIÇOS</v>
      </c>
      <c r="C335" t="str">
        <f>VLOOKUP(A335,Folha1!A:C,3,0)</f>
        <v>Recebimento de demandas de aquisição a partir da abertura de processos de compras pelas áreas, via sistema.</v>
      </c>
      <c r="D335">
        <v>80</v>
      </c>
      <c r="E335" t="e">
        <f>VLOOKUP(D335,#REF!,2,0)</f>
        <v>#REF!</v>
      </c>
    </row>
    <row r="336" spans="1:5" x14ac:dyDescent="0.25">
      <c r="A336">
        <f t="shared" si="5"/>
        <v>80</v>
      </c>
      <c r="B336" t="str">
        <f>VLOOKUP(A336,Folha1!A:C,2,0)</f>
        <v>SERVIÇOS</v>
      </c>
      <c r="C336" t="str">
        <f>VLOOKUP(A336,Folha1!A:C,3,0)</f>
        <v>Emissão, envio e controle de recebimento de Ordens de Fornecimento.</v>
      </c>
      <c r="D336" s="13" t="s">
        <v>63</v>
      </c>
      <c r="E336" t="e">
        <f>VLOOKUP(D336,#REF!,2,0)</f>
        <v>#REF!</v>
      </c>
    </row>
    <row r="337" spans="1:5" x14ac:dyDescent="0.25">
      <c r="A337">
        <f t="shared" si="5"/>
        <v>80</v>
      </c>
      <c r="B337" t="str">
        <f>VLOOKUP(A337,Folha1!A:C,2,0)</f>
        <v>SERVIÇOS</v>
      </c>
      <c r="C337" t="str">
        <f>VLOOKUP(A337,Folha1!A:C,3,0)</f>
        <v>Emissão, envio e controle de recebimento de Ordens de Fornecimento.</v>
      </c>
      <c r="D337" t="s">
        <v>65</v>
      </c>
      <c r="E337" t="e">
        <f>VLOOKUP(D337,#REF!,2,0)</f>
        <v>#REF!</v>
      </c>
    </row>
    <row r="338" spans="1:5" x14ac:dyDescent="0.25">
      <c r="A338">
        <f t="shared" si="5"/>
        <v>80</v>
      </c>
      <c r="B338" t="str">
        <f>VLOOKUP(A338,Folha1!A:C,2,0)</f>
        <v>SERVIÇOS</v>
      </c>
      <c r="C338" t="str">
        <f>VLOOKUP(A338,Folha1!A:C,3,0)</f>
        <v>Emissão, envio e controle de recebimento de Ordens de Fornecimento.</v>
      </c>
      <c r="D338" t="s">
        <v>132</v>
      </c>
      <c r="E338" t="e">
        <f>VLOOKUP(D338,#REF!,2,0)</f>
        <v>#REF!</v>
      </c>
    </row>
    <row r="339" spans="1:5" x14ac:dyDescent="0.25">
      <c r="A339">
        <f t="shared" si="5"/>
        <v>80</v>
      </c>
      <c r="B339" t="str">
        <f>VLOOKUP(A339,Folha1!A:C,2,0)</f>
        <v>SERVIÇOS</v>
      </c>
      <c r="C339" t="str">
        <f>VLOOKUP(A339,Folha1!A:C,3,0)</f>
        <v>Emissão, envio e controle de recebimento de Ordens de Fornecimento.</v>
      </c>
      <c r="D339" t="s">
        <v>133</v>
      </c>
      <c r="E339" t="e">
        <f>VLOOKUP(D339,#REF!,2,0)</f>
        <v>#REF!</v>
      </c>
    </row>
    <row r="340" spans="1:5" x14ac:dyDescent="0.25">
      <c r="A340">
        <f t="shared" si="5"/>
        <v>80</v>
      </c>
      <c r="B340" t="str">
        <f>VLOOKUP(A340,Folha1!A:C,2,0)</f>
        <v>SERVIÇOS</v>
      </c>
      <c r="C340" t="str">
        <f>VLOOKUP(A340,Folha1!A:C,3,0)</f>
        <v>Emissão, envio e controle de recebimento de Ordens de Fornecimento.</v>
      </c>
      <c r="D340">
        <v>81</v>
      </c>
      <c r="E340" t="e">
        <f>VLOOKUP(D340,#REF!,2,0)</f>
        <v>#REF!</v>
      </c>
    </row>
    <row r="341" spans="1:5" x14ac:dyDescent="0.25">
      <c r="A341">
        <f t="shared" si="5"/>
        <v>81</v>
      </c>
      <c r="B341" t="str">
        <f>VLOOKUP(A341,Folha1!A:C,2,0)</f>
        <v>SERVIÇOS</v>
      </c>
      <c r="C341" t="str">
        <f>VLOOKUP(A341,Folha1!A:C,3,0)</f>
        <v>Recebimento e encaminhamento de Notas Fiscais juntamente com documentos processuais, para fluxo de pagamentos e acompanhamento de garantias.</v>
      </c>
      <c r="D341" s="27" t="s">
        <v>133</v>
      </c>
      <c r="E341" t="e">
        <f>VLOOKUP(D341,#REF!,2,0)</f>
        <v>#REF!</v>
      </c>
    </row>
    <row r="342" spans="1:5" x14ac:dyDescent="0.25">
      <c r="A342">
        <f t="shared" si="5"/>
        <v>81</v>
      </c>
      <c r="B342" t="str">
        <f>VLOOKUP(A342,Folha1!A:C,2,0)</f>
        <v>SERVIÇOS</v>
      </c>
      <c r="C342" t="str">
        <f>VLOOKUP(A342,Folha1!A:C,3,0)</f>
        <v>Recebimento e encaminhamento de Notas Fiscais juntamente com documentos processuais, para fluxo de pagamentos e acompanhamento de garantias.</v>
      </c>
      <c r="D342">
        <v>82</v>
      </c>
      <c r="E342" t="e">
        <f>VLOOKUP(D342,#REF!,2,0)</f>
        <v>#REF!</v>
      </c>
    </row>
    <row r="343" spans="1:5" x14ac:dyDescent="0.25">
      <c r="A343">
        <f t="shared" si="5"/>
        <v>82</v>
      </c>
      <c r="B343" t="str">
        <f>VLOOKUP(A343,Folha1!A:C,2,0)</f>
        <v>SERVIÇOS</v>
      </c>
      <c r="C343" t="str">
        <f>VLOOKUP(A343,Folha1!A:C,3,0)</f>
        <v>Elaboração de Termo de Referência para contratação de Sistema de Gestão Hospitalar (prontuário eletrônico).</v>
      </c>
      <c r="D343" s="23" t="s">
        <v>56</v>
      </c>
      <c r="E343" t="e">
        <f>VLOOKUP(D343,#REF!,2,0)</f>
        <v>#REF!</v>
      </c>
    </row>
    <row r="344" spans="1:5" x14ac:dyDescent="0.25">
      <c r="A344">
        <f t="shared" si="5"/>
        <v>82</v>
      </c>
      <c r="B344" t="str">
        <f>VLOOKUP(A344,Folha1!A:C,2,0)</f>
        <v>SERVIÇOS</v>
      </c>
      <c r="C344" t="str">
        <f>VLOOKUP(A344,Folha1!A:C,3,0)</f>
        <v>Elaboração de Termo de Referência para contratação de Sistema de Gestão Hospitalar (prontuário eletrônico).</v>
      </c>
      <c r="D344" t="s">
        <v>59</v>
      </c>
      <c r="E344" t="e">
        <f>VLOOKUP(D344,#REF!,2,0)</f>
        <v>#REF!</v>
      </c>
    </row>
    <row r="345" spans="1:5" x14ac:dyDescent="0.25">
      <c r="A345">
        <f t="shared" si="5"/>
        <v>82</v>
      </c>
      <c r="B345" t="str">
        <f>VLOOKUP(A345,Folha1!A:C,2,0)</f>
        <v>SERVIÇOS</v>
      </c>
      <c r="C345" t="str">
        <f>VLOOKUP(A345,Folha1!A:C,3,0)</f>
        <v>Elaboração de Termo de Referência para contratação de Sistema de Gestão Hospitalar (prontuário eletrônico).</v>
      </c>
      <c r="D345" t="s">
        <v>60</v>
      </c>
      <c r="E345" t="e">
        <f>VLOOKUP(D345,#REF!,2,0)</f>
        <v>#REF!</v>
      </c>
    </row>
    <row r="346" spans="1:5" x14ac:dyDescent="0.25">
      <c r="A346">
        <f t="shared" si="5"/>
        <v>82</v>
      </c>
      <c r="B346" t="str">
        <f>VLOOKUP(A346,Folha1!A:C,2,0)</f>
        <v>SERVIÇOS</v>
      </c>
      <c r="C346" t="str">
        <f>VLOOKUP(A346,Folha1!A:C,3,0)</f>
        <v>Elaboração de Termo de Referência para contratação de Sistema de Gestão Hospitalar (prontuário eletrônico).</v>
      </c>
      <c r="D346" t="s">
        <v>62</v>
      </c>
      <c r="E346" t="e">
        <f>VLOOKUP(D346,#REF!,2,0)</f>
        <v>#REF!</v>
      </c>
    </row>
    <row r="347" spans="1:5" x14ac:dyDescent="0.25">
      <c r="A347">
        <f t="shared" si="5"/>
        <v>82</v>
      </c>
      <c r="B347" t="str">
        <f>VLOOKUP(A347,Folha1!A:C,2,0)</f>
        <v>SERVIÇOS</v>
      </c>
      <c r="C347" t="str">
        <f>VLOOKUP(A347,Folha1!A:C,3,0)</f>
        <v>Elaboração de Termo de Referência para contratação de Sistema de Gestão Hospitalar (prontuário eletrônico).</v>
      </c>
      <c r="D347" t="s">
        <v>134</v>
      </c>
      <c r="E347" t="e">
        <f>VLOOKUP(D347,#REF!,2,0)</f>
        <v>#REF!</v>
      </c>
    </row>
    <row r="348" spans="1:5" x14ac:dyDescent="0.25">
      <c r="A348">
        <f t="shared" si="5"/>
        <v>82</v>
      </c>
      <c r="B348" t="str">
        <f>VLOOKUP(A348,Folha1!A:C,2,0)</f>
        <v>SERVIÇOS</v>
      </c>
      <c r="C348" t="str">
        <f>VLOOKUP(A348,Folha1!A:C,3,0)</f>
        <v>Elaboração de Termo de Referência para contratação de Sistema de Gestão Hospitalar (prontuário eletrônico).</v>
      </c>
      <c r="D348" t="s">
        <v>135</v>
      </c>
      <c r="E348" t="e">
        <f>VLOOKUP(D348,#REF!,2,0)</f>
        <v>#REF!</v>
      </c>
    </row>
    <row r="349" spans="1:5" x14ac:dyDescent="0.25">
      <c r="A349">
        <f t="shared" si="5"/>
        <v>82</v>
      </c>
      <c r="B349" t="str">
        <f>VLOOKUP(A349,Folha1!A:C,2,0)</f>
        <v>SERVIÇOS</v>
      </c>
      <c r="C349" t="str">
        <f>VLOOKUP(A349,Folha1!A:C,3,0)</f>
        <v>Elaboração de Termo de Referência para contratação de Sistema de Gestão Hospitalar (prontuário eletrônico).</v>
      </c>
      <c r="D349" t="s">
        <v>136</v>
      </c>
      <c r="E349" t="e">
        <f>VLOOKUP(D349,#REF!,2,0)</f>
        <v>#REF!</v>
      </c>
    </row>
    <row r="350" spans="1:5" x14ac:dyDescent="0.25">
      <c r="A350">
        <f t="shared" si="5"/>
        <v>82</v>
      </c>
      <c r="B350" t="str">
        <f>VLOOKUP(A350,Folha1!A:C,2,0)</f>
        <v>SERVIÇOS</v>
      </c>
      <c r="C350" t="str">
        <f>VLOOKUP(A350,Folha1!A:C,3,0)</f>
        <v>Elaboração de Termo de Referência para contratação de Sistema de Gestão Hospitalar (prontuário eletrônico).</v>
      </c>
      <c r="D350">
        <v>83</v>
      </c>
      <c r="E350" t="e">
        <f>VLOOKUP(D350,#REF!,2,0)</f>
        <v>#REF!</v>
      </c>
    </row>
    <row r="351" spans="1:5" x14ac:dyDescent="0.25">
      <c r="A351">
        <f t="shared" si="5"/>
        <v>83</v>
      </c>
      <c r="B351" t="str">
        <f>VLOOKUP(A351,Folha1!A:C,2,0)</f>
        <v>SERVIÇOS</v>
      </c>
      <c r="C351" t="str">
        <f>VLOOKUP(A351,Folha1!A:C,3,0)</f>
        <v>Implantação de Sistema de Gestão Hospitalar (prontuário eletrônico).</v>
      </c>
      <c r="D351" s="27" t="s">
        <v>56</v>
      </c>
      <c r="E351" t="e">
        <f>VLOOKUP(D351,#REF!,2,0)</f>
        <v>#REF!</v>
      </c>
    </row>
    <row r="352" spans="1:5" x14ac:dyDescent="0.25">
      <c r="A352">
        <f t="shared" si="5"/>
        <v>83</v>
      </c>
      <c r="B352" t="str">
        <f>VLOOKUP(A352,Folha1!A:C,2,0)</f>
        <v>SERVIÇOS</v>
      </c>
      <c r="C352" t="str">
        <f>VLOOKUP(A352,Folha1!A:C,3,0)</f>
        <v>Implantação de Sistema de Gestão Hospitalar (prontuário eletrônico).</v>
      </c>
      <c r="D352" t="s">
        <v>59</v>
      </c>
      <c r="E352" t="e">
        <f>VLOOKUP(D352,#REF!,2,0)</f>
        <v>#REF!</v>
      </c>
    </row>
    <row r="353" spans="1:5" x14ac:dyDescent="0.25">
      <c r="A353">
        <f t="shared" si="5"/>
        <v>83</v>
      </c>
      <c r="B353" t="str">
        <f>VLOOKUP(A353,Folha1!A:C,2,0)</f>
        <v>SERVIÇOS</v>
      </c>
      <c r="C353" t="str">
        <f>VLOOKUP(A353,Folha1!A:C,3,0)</f>
        <v>Implantação de Sistema de Gestão Hospitalar (prontuário eletrônico).</v>
      </c>
      <c r="D353" t="s">
        <v>60</v>
      </c>
      <c r="E353" t="e">
        <f>VLOOKUP(D353,#REF!,2,0)</f>
        <v>#REF!</v>
      </c>
    </row>
    <row r="354" spans="1:5" x14ac:dyDescent="0.25">
      <c r="A354">
        <f t="shared" si="5"/>
        <v>83</v>
      </c>
      <c r="B354" t="str">
        <f>VLOOKUP(A354,Folha1!A:C,2,0)</f>
        <v>SERVIÇOS</v>
      </c>
      <c r="C354" t="str">
        <f>VLOOKUP(A354,Folha1!A:C,3,0)</f>
        <v>Implantação de Sistema de Gestão Hospitalar (prontuário eletrônico).</v>
      </c>
      <c r="D354" t="s">
        <v>62</v>
      </c>
      <c r="E354" t="e">
        <f>VLOOKUP(D354,#REF!,2,0)</f>
        <v>#REF!</v>
      </c>
    </row>
    <row r="355" spans="1:5" x14ac:dyDescent="0.25">
      <c r="A355">
        <f t="shared" si="5"/>
        <v>83</v>
      </c>
      <c r="B355" t="str">
        <f>VLOOKUP(A355,Folha1!A:C,2,0)</f>
        <v>SERVIÇOS</v>
      </c>
      <c r="C355" t="str">
        <f>VLOOKUP(A355,Folha1!A:C,3,0)</f>
        <v>Implantação de Sistema de Gestão Hospitalar (prontuário eletrônico).</v>
      </c>
      <c r="D355" t="s">
        <v>134</v>
      </c>
      <c r="E355" t="e">
        <f>VLOOKUP(D355,#REF!,2,0)</f>
        <v>#REF!</v>
      </c>
    </row>
    <row r="356" spans="1:5" x14ac:dyDescent="0.25">
      <c r="A356">
        <f t="shared" si="5"/>
        <v>83</v>
      </c>
      <c r="B356" t="str">
        <f>VLOOKUP(A356,Folha1!A:C,2,0)</f>
        <v>SERVIÇOS</v>
      </c>
      <c r="C356" t="str">
        <f>VLOOKUP(A356,Folha1!A:C,3,0)</f>
        <v>Implantação de Sistema de Gestão Hospitalar (prontuário eletrônico).</v>
      </c>
      <c r="D356" t="s">
        <v>135</v>
      </c>
      <c r="E356" t="e">
        <f>VLOOKUP(D356,#REF!,2,0)</f>
        <v>#REF!</v>
      </c>
    </row>
    <row r="357" spans="1:5" x14ac:dyDescent="0.25">
      <c r="A357">
        <f t="shared" si="5"/>
        <v>83</v>
      </c>
      <c r="B357" t="str">
        <f>VLOOKUP(A357,Folha1!A:C,2,0)</f>
        <v>SERVIÇOS</v>
      </c>
      <c r="C357" t="str">
        <f>VLOOKUP(A357,Folha1!A:C,3,0)</f>
        <v>Implantação de Sistema de Gestão Hospitalar (prontuário eletrônico).</v>
      </c>
      <c r="D357" t="s">
        <v>136</v>
      </c>
      <c r="E357" t="e">
        <f>VLOOKUP(D357,#REF!,2,0)</f>
        <v>#REF!</v>
      </c>
    </row>
    <row r="358" spans="1:5" x14ac:dyDescent="0.25">
      <c r="A358">
        <f t="shared" si="5"/>
        <v>83</v>
      </c>
      <c r="B358" t="str">
        <f>VLOOKUP(A358,Folha1!A:C,2,0)</f>
        <v>SERVIÇOS</v>
      </c>
      <c r="C358" t="str">
        <f>VLOOKUP(A358,Folha1!A:C,3,0)</f>
        <v>Implantação de Sistema de Gestão Hospitalar (prontuário eletrônico).</v>
      </c>
      <c r="D358">
        <v>84</v>
      </c>
      <c r="E358" t="e">
        <f>VLOOKUP(D358,#REF!,2,0)</f>
        <v>#REF!</v>
      </c>
    </row>
    <row r="359" spans="1:5" x14ac:dyDescent="0.25">
      <c r="A359">
        <f t="shared" si="5"/>
        <v>84</v>
      </c>
      <c r="B359" t="str">
        <f>VLOOKUP(A359,Folha1!A:C,2,0)</f>
        <v>SERVIÇOS</v>
      </c>
      <c r="C359" t="str">
        <f>VLOOKUP(A359,Folha1!A:C,3,0)</f>
        <v>Identificação e inventariação de bens patrimoniáveis.</v>
      </c>
      <c r="D359" s="23" t="s">
        <v>63</v>
      </c>
      <c r="E359" t="e">
        <f>VLOOKUP(D359,#REF!,2,0)</f>
        <v>#REF!</v>
      </c>
    </row>
    <row r="360" spans="1:5" x14ac:dyDescent="0.25">
      <c r="A360">
        <f t="shared" si="5"/>
        <v>84</v>
      </c>
      <c r="B360" t="str">
        <f>VLOOKUP(A360,Folha1!A:C,2,0)</f>
        <v>SERVIÇOS</v>
      </c>
      <c r="C360" t="str">
        <f>VLOOKUP(A360,Folha1!A:C,3,0)</f>
        <v>Identificação e inventariação de bens patrimoniáveis.</v>
      </c>
      <c r="D360" t="s">
        <v>64</v>
      </c>
      <c r="E360" t="e">
        <f>VLOOKUP(D360,#REF!,2,0)</f>
        <v>#REF!</v>
      </c>
    </row>
    <row r="361" spans="1:5" x14ac:dyDescent="0.25">
      <c r="A361">
        <f t="shared" si="5"/>
        <v>84</v>
      </c>
      <c r="B361" t="str">
        <f>VLOOKUP(A361,Folha1!A:C,2,0)</f>
        <v>SERVIÇOS</v>
      </c>
      <c r="C361" t="str">
        <f>VLOOKUP(A361,Folha1!A:C,3,0)</f>
        <v>Identificação e inventariação de bens patrimoniáveis.</v>
      </c>
      <c r="D361" t="s">
        <v>65</v>
      </c>
      <c r="E361" t="e">
        <f>VLOOKUP(D361,#REF!,2,0)</f>
        <v>#REF!</v>
      </c>
    </row>
    <row r="362" spans="1:5" x14ac:dyDescent="0.25">
      <c r="A362">
        <f t="shared" si="5"/>
        <v>84</v>
      </c>
      <c r="B362" t="str">
        <f>VLOOKUP(A362,Folha1!A:C,2,0)</f>
        <v>SERVIÇOS</v>
      </c>
      <c r="C362" t="str">
        <f>VLOOKUP(A362,Folha1!A:C,3,0)</f>
        <v>Identificação e inventariação de bens patrimoniáveis.</v>
      </c>
      <c r="D362">
        <v>85</v>
      </c>
      <c r="E362" t="e">
        <f>VLOOKUP(D362,#REF!,2,0)</f>
        <v>#REF!</v>
      </c>
    </row>
    <row r="363" spans="1:5" x14ac:dyDescent="0.25">
      <c r="A363">
        <f t="shared" si="5"/>
        <v>85</v>
      </c>
      <c r="B363" t="str">
        <f>VLOOKUP(A363,Folha1!A:C,2,0)</f>
        <v>SERVIÇOS</v>
      </c>
      <c r="C363" t="str">
        <f>VLOOKUP(A363,Folha1!A:C,3,0)</f>
        <v>Baixa patrimonial e retirada de inservíveis da unidade.</v>
      </c>
      <c r="D363" s="27" t="s">
        <v>63</v>
      </c>
      <c r="E363" t="e">
        <f>VLOOKUP(D363,#REF!,2,0)</f>
        <v>#REF!</v>
      </c>
    </row>
    <row r="364" spans="1:5" x14ac:dyDescent="0.25">
      <c r="A364">
        <f t="shared" si="5"/>
        <v>85</v>
      </c>
      <c r="B364" t="str">
        <f>VLOOKUP(A364,Folha1!A:C,2,0)</f>
        <v>SERVIÇOS</v>
      </c>
      <c r="C364" t="str">
        <f>VLOOKUP(A364,Folha1!A:C,3,0)</f>
        <v>Baixa patrimonial e retirada de inservíveis da unidade.</v>
      </c>
      <c r="D364" t="s">
        <v>64</v>
      </c>
      <c r="E364" t="e">
        <f>VLOOKUP(D364,#REF!,2,0)</f>
        <v>#REF!</v>
      </c>
    </row>
    <row r="365" spans="1:5" x14ac:dyDescent="0.25">
      <c r="A365">
        <f t="shared" si="5"/>
        <v>85</v>
      </c>
      <c r="B365" t="str">
        <f>VLOOKUP(A365,Folha1!A:C,2,0)</f>
        <v>SERVIÇOS</v>
      </c>
      <c r="C365" t="str">
        <f>VLOOKUP(A365,Folha1!A:C,3,0)</f>
        <v>Baixa patrimonial e retirada de inservíveis da unidade.</v>
      </c>
      <c r="D365" t="s">
        <v>65</v>
      </c>
      <c r="E365" t="e">
        <f>VLOOKUP(D365,#REF!,2,0)</f>
        <v>#REF!</v>
      </c>
    </row>
    <row r="366" spans="1:5" x14ac:dyDescent="0.25">
      <c r="A366">
        <f t="shared" si="5"/>
        <v>85</v>
      </c>
      <c r="B366" t="str">
        <f>VLOOKUP(A366,Folha1!A:C,2,0)</f>
        <v>SERVIÇOS</v>
      </c>
      <c r="C366" t="str">
        <f>VLOOKUP(A366,Folha1!A:C,3,0)</f>
        <v>Baixa patrimonial e retirada de inservíveis da unidade.</v>
      </c>
      <c r="D366">
        <v>86</v>
      </c>
      <c r="E366" t="e">
        <f>VLOOKUP(D366,#REF!,2,0)</f>
        <v>#REF!</v>
      </c>
    </row>
    <row r="367" spans="1:5" x14ac:dyDescent="0.25">
      <c r="A367">
        <f t="shared" si="5"/>
        <v>86</v>
      </c>
      <c r="B367" t="str">
        <f>VLOOKUP(A367,Folha1!A:C,2,0)</f>
        <v>SERVIÇOS</v>
      </c>
      <c r="C367" t="str">
        <f>VLOOKUP(A367,Folha1!A:C,3,0)</f>
        <v xml:space="preserve"> Sistematização de dados inventariados para gestão de vida útil dos bens, controle de movimentações, baixas e inclusão de itens adquiridos.</v>
      </c>
      <c r="D367" s="4" t="s">
        <v>63</v>
      </c>
      <c r="E367" t="e">
        <f>VLOOKUP(D367,#REF!,2,0)</f>
        <v>#REF!</v>
      </c>
    </row>
    <row r="368" spans="1:5" x14ac:dyDescent="0.25">
      <c r="A368">
        <f t="shared" si="5"/>
        <v>86</v>
      </c>
      <c r="B368" t="str">
        <f>VLOOKUP(A368,Folha1!A:C,2,0)</f>
        <v>SERVIÇOS</v>
      </c>
      <c r="C368" t="str">
        <f>VLOOKUP(A368,Folha1!A:C,3,0)</f>
        <v xml:space="preserve"> Sistematização de dados inventariados para gestão de vida útil dos bens, controle de movimentações, baixas e inclusão de itens adquiridos.</v>
      </c>
      <c r="D368" t="s">
        <v>64</v>
      </c>
      <c r="E368" t="e">
        <f>VLOOKUP(D368,#REF!,2,0)</f>
        <v>#REF!</v>
      </c>
    </row>
    <row r="369" spans="1:5" x14ac:dyDescent="0.25">
      <c r="A369">
        <f t="shared" si="5"/>
        <v>86</v>
      </c>
      <c r="B369" t="str">
        <f>VLOOKUP(A369,Folha1!A:C,2,0)</f>
        <v>SERVIÇOS</v>
      </c>
      <c r="C369" t="str">
        <f>VLOOKUP(A369,Folha1!A:C,3,0)</f>
        <v xml:space="preserve"> Sistematização de dados inventariados para gestão de vida útil dos bens, controle de movimentações, baixas e inclusão de itens adquiridos.</v>
      </c>
      <c r="D369" t="s">
        <v>65</v>
      </c>
      <c r="E369" t="e">
        <f>VLOOKUP(D369,#REF!,2,0)</f>
        <v>#REF!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27F956-F258-4970-8908-C4C99280F5E8}">
  <dimension ref="A1:B87"/>
  <sheetViews>
    <sheetView topLeftCell="B31" workbookViewId="0">
      <selection activeCell="B35" sqref="B35"/>
    </sheetView>
  </sheetViews>
  <sheetFormatPr defaultRowHeight="15" x14ac:dyDescent="0.25"/>
  <cols>
    <col min="1" max="1" width="255.7109375" bestFit="1" customWidth="1"/>
    <col min="2" max="2" width="98" bestFit="1" customWidth="1"/>
  </cols>
  <sheetData>
    <row r="1" spans="1:2" x14ac:dyDescent="0.25">
      <c r="A1" t="s">
        <v>67</v>
      </c>
      <c r="B1" t="s">
        <v>66</v>
      </c>
    </row>
    <row r="2" spans="1:2" x14ac:dyDescent="0.25">
      <c r="A2" t="s">
        <v>95</v>
      </c>
      <c r="B2" t="s">
        <v>32</v>
      </c>
    </row>
    <row r="3" spans="1:2" x14ac:dyDescent="0.25">
      <c r="A3" t="s">
        <v>96</v>
      </c>
      <c r="B3" t="s">
        <v>32</v>
      </c>
    </row>
    <row r="4" spans="1:2" x14ac:dyDescent="0.25">
      <c r="A4" t="s">
        <v>97</v>
      </c>
      <c r="B4" t="s">
        <v>32</v>
      </c>
    </row>
    <row r="5" spans="1:2" x14ac:dyDescent="0.25">
      <c r="A5" t="s">
        <v>98</v>
      </c>
      <c r="B5" t="s">
        <v>33</v>
      </c>
    </row>
    <row r="6" spans="1:2" x14ac:dyDescent="0.25">
      <c r="A6" t="s">
        <v>99</v>
      </c>
      <c r="B6" t="s">
        <v>32</v>
      </c>
    </row>
    <row r="7" spans="1:2" x14ac:dyDescent="0.25">
      <c r="A7" t="s">
        <v>100</v>
      </c>
      <c r="B7" t="s">
        <v>169</v>
      </c>
    </row>
    <row r="8" spans="1:2" x14ac:dyDescent="0.25">
      <c r="A8" t="s">
        <v>101</v>
      </c>
      <c r="B8" t="s">
        <v>44</v>
      </c>
    </row>
    <row r="9" spans="1:2" x14ac:dyDescent="0.25">
      <c r="A9" t="s">
        <v>102</v>
      </c>
      <c r="B9" t="s">
        <v>44</v>
      </c>
    </row>
    <row r="10" spans="1:2" x14ac:dyDescent="0.25">
      <c r="A10" t="s">
        <v>103</v>
      </c>
      <c r="B10" t="s">
        <v>44</v>
      </c>
    </row>
    <row r="11" spans="1:2" x14ac:dyDescent="0.25">
      <c r="A11" t="s">
        <v>104</v>
      </c>
      <c r="B11" t="s">
        <v>24</v>
      </c>
    </row>
    <row r="12" spans="1:2" x14ac:dyDescent="0.25">
      <c r="A12" t="s">
        <v>105</v>
      </c>
      <c r="B12" t="s">
        <v>44</v>
      </c>
    </row>
    <row r="13" spans="1:2" x14ac:dyDescent="0.25">
      <c r="A13" t="s">
        <v>106</v>
      </c>
      <c r="B13" t="s">
        <v>35</v>
      </c>
    </row>
    <row r="14" spans="1:2" x14ac:dyDescent="0.25">
      <c r="A14" t="s">
        <v>107</v>
      </c>
      <c r="B14" t="s">
        <v>36</v>
      </c>
    </row>
    <row r="15" spans="1:2" x14ac:dyDescent="0.25">
      <c r="A15" t="s">
        <v>108</v>
      </c>
      <c r="B15" t="s">
        <v>29</v>
      </c>
    </row>
    <row r="16" spans="1:2" x14ac:dyDescent="0.25">
      <c r="A16" t="s">
        <v>109</v>
      </c>
      <c r="B16" t="s">
        <v>32</v>
      </c>
    </row>
    <row r="17" spans="1:2" x14ac:dyDescent="0.25">
      <c r="A17" t="s">
        <v>110</v>
      </c>
      <c r="B17" t="s">
        <v>32</v>
      </c>
    </row>
    <row r="18" spans="1:2" x14ac:dyDescent="0.25">
      <c r="A18" t="s">
        <v>111</v>
      </c>
      <c r="B18" t="s">
        <v>32</v>
      </c>
    </row>
    <row r="19" spans="1:2" x14ac:dyDescent="0.25">
      <c r="A19" t="s">
        <v>112</v>
      </c>
      <c r="B19" t="s">
        <v>32</v>
      </c>
    </row>
    <row r="20" spans="1:2" x14ac:dyDescent="0.25">
      <c r="A20" t="s">
        <v>113</v>
      </c>
      <c r="B20" t="s">
        <v>32</v>
      </c>
    </row>
    <row r="21" spans="1:2" x14ac:dyDescent="0.25">
      <c r="A21" t="s">
        <v>114</v>
      </c>
      <c r="B21" t="s">
        <v>43</v>
      </c>
    </row>
    <row r="22" spans="1:2" x14ac:dyDescent="0.25">
      <c r="A22" t="s">
        <v>115</v>
      </c>
      <c r="B22" t="s">
        <v>43</v>
      </c>
    </row>
    <row r="23" spans="1:2" x14ac:dyDescent="0.25">
      <c r="A23" t="s">
        <v>116</v>
      </c>
      <c r="B23" t="s">
        <v>43</v>
      </c>
    </row>
    <row r="24" spans="1:2" x14ac:dyDescent="0.25">
      <c r="A24" t="s">
        <v>117</v>
      </c>
      <c r="B24" t="s">
        <v>43</v>
      </c>
    </row>
    <row r="25" spans="1:2" x14ac:dyDescent="0.25">
      <c r="A25" t="s">
        <v>118</v>
      </c>
      <c r="B25" t="s">
        <v>43</v>
      </c>
    </row>
    <row r="26" spans="1:2" x14ac:dyDescent="0.25">
      <c r="A26" t="s">
        <v>119</v>
      </c>
      <c r="B26" t="s">
        <v>32</v>
      </c>
    </row>
    <row r="27" spans="1:2" x14ac:dyDescent="0.25">
      <c r="A27" t="s">
        <v>120</v>
      </c>
      <c r="B27" t="s">
        <v>24</v>
      </c>
    </row>
    <row r="28" spans="1:2" x14ac:dyDescent="0.25">
      <c r="A28" t="s">
        <v>121</v>
      </c>
      <c r="B28" t="s">
        <v>68</v>
      </c>
    </row>
    <row r="29" spans="1:2" x14ac:dyDescent="0.25">
      <c r="A29" t="s">
        <v>122</v>
      </c>
      <c r="B29" t="s">
        <v>68</v>
      </c>
    </row>
    <row r="30" spans="1:2" x14ac:dyDescent="0.25">
      <c r="A30" t="s">
        <v>123</v>
      </c>
      <c r="B30" t="s">
        <v>68</v>
      </c>
    </row>
    <row r="31" spans="1:2" x14ac:dyDescent="0.25">
      <c r="A31" t="s">
        <v>124</v>
      </c>
      <c r="B31" t="s">
        <v>68</v>
      </c>
    </row>
    <row r="32" spans="1:2" x14ac:dyDescent="0.25">
      <c r="A32" t="s">
        <v>125</v>
      </c>
      <c r="B32" t="s">
        <v>69</v>
      </c>
    </row>
    <row r="33" spans="1:2" x14ac:dyDescent="0.25">
      <c r="A33" t="s">
        <v>126</v>
      </c>
      <c r="B33" t="s">
        <v>68</v>
      </c>
    </row>
    <row r="34" spans="1:2" x14ac:dyDescent="0.25">
      <c r="A34" t="s">
        <v>127</v>
      </c>
      <c r="B34" t="s">
        <v>70</v>
      </c>
    </row>
    <row r="35" spans="1:2" x14ac:dyDescent="0.25">
      <c r="A35" t="s">
        <v>128</v>
      </c>
      <c r="B35" t="s">
        <v>68</v>
      </c>
    </row>
    <row r="36" spans="1:2" x14ac:dyDescent="0.25">
      <c r="A36" t="s">
        <v>129</v>
      </c>
      <c r="B36" t="s">
        <v>71</v>
      </c>
    </row>
    <row r="37" spans="1:2" x14ac:dyDescent="0.25">
      <c r="A37" t="s">
        <v>130</v>
      </c>
      <c r="B37" t="s">
        <v>70</v>
      </c>
    </row>
    <row r="38" spans="1:2" x14ac:dyDescent="0.25">
      <c r="A38" t="s">
        <v>82</v>
      </c>
      <c r="B38" t="s">
        <v>53</v>
      </c>
    </row>
    <row r="39" spans="1:2" x14ac:dyDescent="0.25">
      <c r="A39" t="s">
        <v>83</v>
      </c>
      <c r="B39" t="s">
        <v>53</v>
      </c>
    </row>
    <row r="40" spans="1:2" x14ac:dyDescent="0.25">
      <c r="A40" t="s">
        <v>73</v>
      </c>
      <c r="B40" t="s">
        <v>52</v>
      </c>
    </row>
    <row r="41" spans="1:2" x14ac:dyDescent="0.25">
      <c r="A41" t="s">
        <v>72</v>
      </c>
      <c r="B41" t="s">
        <v>54</v>
      </c>
    </row>
    <row r="42" spans="1:2" x14ac:dyDescent="0.25">
      <c r="A42" t="s">
        <v>74</v>
      </c>
      <c r="B42" t="s">
        <v>52</v>
      </c>
    </row>
    <row r="43" spans="1:2" x14ac:dyDescent="0.25">
      <c r="A43" t="s">
        <v>75</v>
      </c>
      <c r="B43" t="s">
        <v>54</v>
      </c>
    </row>
    <row r="44" spans="1:2" x14ac:dyDescent="0.25">
      <c r="A44" t="s">
        <v>76</v>
      </c>
      <c r="B44" t="s">
        <v>53</v>
      </c>
    </row>
    <row r="45" spans="1:2" x14ac:dyDescent="0.25">
      <c r="A45" t="s">
        <v>77</v>
      </c>
      <c r="B45" t="s">
        <v>53</v>
      </c>
    </row>
    <row r="46" spans="1:2" x14ac:dyDescent="0.25">
      <c r="A46" t="s">
        <v>81</v>
      </c>
      <c r="B46" t="s">
        <v>54</v>
      </c>
    </row>
    <row r="47" spans="1:2" x14ac:dyDescent="0.25">
      <c r="A47" t="s">
        <v>80</v>
      </c>
      <c r="B47" t="s">
        <v>54</v>
      </c>
    </row>
    <row r="48" spans="1:2" x14ac:dyDescent="0.25">
      <c r="A48" t="s">
        <v>79</v>
      </c>
      <c r="B48" t="s">
        <v>53</v>
      </c>
    </row>
    <row r="49" spans="1:2" x14ac:dyDescent="0.25">
      <c r="A49" t="s">
        <v>84</v>
      </c>
      <c r="B49" t="s">
        <v>53</v>
      </c>
    </row>
    <row r="50" spans="1:2" x14ac:dyDescent="0.25">
      <c r="A50" t="s">
        <v>58</v>
      </c>
      <c r="B50" t="s">
        <v>53</v>
      </c>
    </row>
    <row r="51" spans="1:2" x14ac:dyDescent="0.25">
      <c r="A51" t="s">
        <v>78</v>
      </c>
      <c r="B51" t="s">
        <v>53</v>
      </c>
    </row>
    <row r="52" spans="1:2" x14ac:dyDescent="0.25">
      <c r="A52" t="s">
        <v>85</v>
      </c>
      <c r="B52" t="s">
        <v>52</v>
      </c>
    </row>
    <row r="53" spans="1:2" x14ac:dyDescent="0.25">
      <c r="A53" t="s">
        <v>86</v>
      </c>
      <c r="B53" t="s">
        <v>54</v>
      </c>
    </row>
    <row r="54" spans="1:2" x14ac:dyDescent="0.25">
      <c r="A54" t="s">
        <v>87</v>
      </c>
      <c r="B54" t="s">
        <v>54</v>
      </c>
    </row>
    <row r="55" spans="1:2" x14ac:dyDescent="0.25">
      <c r="A55" t="s">
        <v>88</v>
      </c>
      <c r="B55" t="s">
        <v>53</v>
      </c>
    </row>
    <row r="56" spans="1:2" x14ac:dyDescent="0.25">
      <c r="A56" t="s">
        <v>89</v>
      </c>
      <c r="B56" t="s">
        <v>53</v>
      </c>
    </row>
    <row r="57" spans="1:2" x14ac:dyDescent="0.25">
      <c r="A57" t="s">
        <v>90</v>
      </c>
      <c r="B57" t="s">
        <v>53</v>
      </c>
    </row>
    <row r="58" spans="1:2" x14ac:dyDescent="0.25">
      <c r="A58" t="s">
        <v>91</v>
      </c>
      <c r="B58" t="s">
        <v>53</v>
      </c>
    </row>
    <row r="59" spans="1:2" x14ac:dyDescent="0.25">
      <c r="A59" t="s">
        <v>92</v>
      </c>
      <c r="B59" t="s">
        <v>53</v>
      </c>
    </row>
    <row r="60" spans="1:2" x14ac:dyDescent="0.25">
      <c r="A60" t="s">
        <v>93</v>
      </c>
      <c r="B60" t="s">
        <v>53</v>
      </c>
    </row>
    <row r="61" spans="1:2" x14ac:dyDescent="0.25">
      <c r="A61" t="s">
        <v>94</v>
      </c>
      <c r="B61" t="s">
        <v>53</v>
      </c>
    </row>
    <row r="62" spans="1:2" x14ac:dyDescent="0.25">
      <c r="A62" t="s">
        <v>137</v>
      </c>
      <c r="B62" t="s">
        <v>138</v>
      </c>
    </row>
    <row r="63" spans="1:2" x14ac:dyDescent="0.25">
      <c r="A63" t="s">
        <v>139</v>
      </c>
      <c r="B63" t="s">
        <v>138</v>
      </c>
    </row>
    <row r="64" spans="1:2" x14ac:dyDescent="0.25">
      <c r="A64" t="s">
        <v>140</v>
      </c>
      <c r="B64" t="s">
        <v>138</v>
      </c>
    </row>
    <row r="65" spans="1:2" x14ac:dyDescent="0.25">
      <c r="A65" t="s">
        <v>141</v>
      </c>
      <c r="B65" t="s">
        <v>138</v>
      </c>
    </row>
    <row r="66" spans="1:2" x14ac:dyDescent="0.25">
      <c r="A66" t="s">
        <v>142</v>
      </c>
      <c r="B66" t="s">
        <v>138</v>
      </c>
    </row>
    <row r="67" spans="1:2" x14ac:dyDescent="0.25">
      <c r="A67" t="s">
        <v>143</v>
      </c>
      <c r="B67" t="s">
        <v>138</v>
      </c>
    </row>
    <row r="68" spans="1:2" x14ac:dyDescent="0.25">
      <c r="A68" t="s">
        <v>144</v>
      </c>
      <c r="B68" t="s">
        <v>138</v>
      </c>
    </row>
    <row r="69" spans="1:2" x14ac:dyDescent="0.25">
      <c r="A69" t="s">
        <v>145</v>
      </c>
      <c r="B69" t="s">
        <v>138</v>
      </c>
    </row>
    <row r="70" spans="1:2" x14ac:dyDescent="0.25">
      <c r="A70" t="s">
        <v>146</v>
      </c>
      <c r="B70" t="s">
        <v>138</v>
      </c>
    </row>
    <row r="71" spans="1:2" x14ac:dyDescent="0.25">
      <c r="A71" t="s">
        <v>147</v>
      </c>
      <c r="B71" t="s">
        <v>148</v>
      </c>
    </row>
    <row r="72" spans="1:2" x14ac:dyDescent="0.25">
      <c r="A72" t="s">
        <v>149</v>
      </c>
      <c r="B72" t="s">
        <v>150</v>
      </c>
    </row>
    <row r="73" spans="1:2" x14ac:dyDescent="0.25">
      <c r="A73" t="s">
        <v>151</v>
      </c>
      <c r="B73" t="s">
        <v>152</v>
      </c>
    </row>
    <row r="74" spans="1:2" x14ac:dyDescent="0.25">
      <c r="A74" t="s">
        <v>153</v>
      </c>
      <c r="B74" t="s">
        <v>148</v>
      </c>
    </row>
    <row r="75" spans="1:2" x14ac:dyDescent="0.25">
      <c r="A75" t="s">
        <v>154</v>
      </c>
      <c r="B75" t="s">
        <v>171</v>
      </c>
    </row>
    <row r="76" spans="1:2" x14ac:dyDescent="0.25">
      <c r="A76" t="s">
        <v>155</v>
      </c>
      <c r="B76" t="s">
        <v>152</v>
      </c>
    </row>
    <row r="77" spans="1:2" x14ac:dyDescent="0.25">
      <c r="A77" t="s">
        <v>156</v>
      </c>
      <c r="B77" t="s">
        <v>148</v>
      </c>
    </row>
    <row r="78" spans="1:2" x14ac:dyDescent="0.25">
      <c r="A78" t="s">
        <v>157</v>
      </c>
      <c r="B78" t="s">
        <v>158</v>
      </c>
    </row>
    <row r="79" spans="1:2" x14ac:dyDescent="0.25">
      <c r="A79" t="s">
        <v>159</v>
      </c>
      <c r="B79" t="s">
        <v>148</v>
      </c>
    </row>
    <row r="80" spans="1:2" x14ac:dyDescent="0.25">
      <c r="A80" t="s">
        <v>160</v>
      </c>
      <c r="B80" t="s">
        <v>161</v>
      </c>
    </row>
    <row r="81" spans="1:2" x14ac:dyDescent="0.25">
      <c r="A81" t="s">
        <v>162</v>
      </c>
      <c r="B81" t="s">
        <v>163</v>
      </c>
    </row>
    <row r="82" spans="1:2" x14ac:dyDescent="0.25">
      <c r="A82" t="s">
        <v>172</v>
      </c>
      <c r="B82" t="s">
        <v>163</v>
      </c>
    </row>
    <row r="83" spans="1:2" x14ac:dyDescent="0.25">
      <c r="A83" t="s">
        <v>165</v>
      </c>
      <c r="B83" t="s">
        <v>166</v>
      </c>
    </row>
    <row r="84" spans="1:2" x14ac:dyDescent="0.25">
      <c r="A84" t="s">
        <v>164</v>
      </c>
      <c r="B84" t="s">
        <v>166</v>
      </c>
    </row>
    <row r="85" spans="1:2" x14ac:dyDescent="0.25">
      <c r="A85" t="s">
        <v>174</v>
      </c>
      <c r="B85" t="s">
        <v>175</v>
      </c>
    </row>
    <row r="86" spans="1:2" x14ac:dyDescent="0.25">
      <c r="A86" t="s">
        <v>173</v>
      </c>
      <c r="B86" t="s">
        <v>175</v>
      </c>
    </row>
    <row r="87" spans="1:2" x14ac:dyDescent="0.25">
      <c r="A87" t="s">
        <v>176</v>
      </c>
      <c r="B87" t="s">
        <v>175</v>
      </c>
    </row>
  </sheetData>
  <pageMargins left="0.511811024" right="0.511811024" top="0.78740157499999996" bottom="0.78740157499999996" header="0.31496062000000002" footer="0.3149606200000000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99B77D-60A4-4FD8-A198-69992697DA59}">
  <dimension ref="B2:D17"/>
  <sheetViews>
    <sheetView workbookViewId="0">
      <selection activeCell="I16" sqref="I16"/>
    </sheetView>
  </sheetViews>
  <sheetFormatPr defaultRowHeight="15" x14ac:dyDescent="0.25"/>
  <cols>
    <col min="3" max="3" width="14.5703125" bestFit="1" customWidth="1"/>
  </cols>
  <sheetData>
    <row r="2" spans="2:4" x14ac:dyDescent="0.25">
      <c r="B2">
        <v>1</v>
      </c>
      <c r="C2" t="s">
        <v>186</v>
      </c>
      <c r="D2" t="s">
        <v>181</v>
      </c>
    </row>
    <row r="3" spans="2:4" x14ac:dyDescent="0.25">
      <c r="B3">
        <v>2</v>
      </c>
      <c r="C3" t="s">
        <v>186</v>
      </c>
      <c r="D3" t="s">
        <v>181</v>
      </c>
    </row>
    <row r="4" spans="2:4" x14ac:dyDescent="0.25">
      <c r="B4">
        <v>3</v>
      </c>
      <c r="C4" t="s">
        <v>186</v>
      </c>
      <c r="D4" t="s">
        <v>181</v>
      </c>
    </row>
    <row r="5" spans="2:4" x14ac:dyDescent="0.25">
      <c r="B5">
        <v>4</v>
      </c>
      <c r="C5" t="s">
        <v>185</v>
      </c>
      <c r="D5" t="s">
        <v>182</v>
      </c>
    </row>
    <row r="6" spans="2:4" x14ac:dyDescent="0.25">
      <c r="B6">
        <v>5</v>
      </c>
      <c r="C6" t="s">
        <v>185</v>
      </c>
      <c r="D6" t="s">
        <v>182</v>
      </c>
    </row>
    <row r="7" spans="2:4" x14ac:dyDescent="0.25">
      <c r="B7">
        <v>6</v>
      </c>
      <c r="C7" t="s">
        <v>185</v>
      </c>
      <c r="D7" t="s">
        <v>182</v>
      </c>
    </row>
    <row r="8" spans="2:4" x14ac:dyDescent="0.25">
      <c r="B8">
        <v>7</v>
      </c>
    </row>
    <row r="9" spans="2:4" x14ac:dyDescent="0.25">
      <c r="B9">
        <v>8</v>
      </c>
      <c r="C9" t="s">
        <v>184</v>
      </c>
      <c r="D9" t="s">
        <v>183</v>
      </c>
    </row>
    <row r="10" spans="2:4" x14ac:dyDescent="0.25">
      <c r="B10">
        <v>9</v>
      </c>
      <c r="C10" t="s">
        <v>184</v>
      </c>
      <c r="D10" t="s">
        <v>183</v>
      </c>
    </row>
    <row r="11" spans="2:4" x14ac:dyDescent="0.25">
      <c r="B11">
        <v>10</v>
      </c>
      <c r="C11" t="s">
        <v>184</v>
      </c>
      <c r="D11" t="s">
        <v>183</v>
      </c>
    </row>
    <row r="12" spans="2:4" x14ac:dyDescent="0.25">
      <c r="B12">
        <v>11</v>
      </c>
      <c r="C12" t="s">
        <v>184</v>
      </c>
      <c r="D12" t="s">
        <v>183</v>
      </c>
    </row>
    <row r="13" spans="2:4" x14ac:dyDescent="0.25">
      <c r="B13">
        <v>12</v>
      </c>
      <c r="C13" t="s">
        <v>184</v>
      </c>
      <c r="D13" t="s">
        <v>183</v>
      </c>
    </row>
    <row r="14" spans="2:4" x14ac:dyDescent="0.25">
      <c r="B14">
        <v>13</v>
      </c>
    </row>
    <row r="15" spans="2:4" x14ac:dyDescent="0.25">
      <c r="B15">
        <v>14</v>
      </c>
    </row>
    <row r="16" spans="2:4" x14ac:dyDescent="0.25">
      <c r="B16">
        <v>15</v>
      </c>
    </row>
    <row r="17" spans="2:4" x14ac:dyDescent="0.25">
      <c r="B17">
        <v>16</v>
      </c>
      <c r="C17" t="s">
        <v>188</v>
      </c>
      <c r="D17" t="s">
        <v>187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10</vt:i4>
      </vt:variant>
      <vt:variant>
        <vt:lpstr>Intervalos Nomeados</vt:lpstr>
      </vt:variant>
      <vt:variant>
        <vt:i4>1</vt:i4>
      </vt:variant>
    </vt:vector>
  </HeadingPairs>
  <TitlesOfParts>
    <vt:vector size="11" baseType="lpstr">
      <vt:lpstr>LOTE 1 - EQUIP. GERAIS</vt:lpstr>
      <vt:lpstr>LOTE 2 - ULTRASSOM</vt:lpstr>
      <vt:lpstr>LOTE 3 - CÂMARAS FRIAS</vt:lpstr>
      <vt:lpstr>MEDIÇÃO MENSAL - EXEMPLO</vt:lpstr>
      <vt:lpstr>SLA ATENDIMENTO CORRETIVO</vt:lpstr>
      <vt:lpstr>Folha1</vt:lpstr>
      <vt:lpstr>Folha2</vt:lpstr>
      <vt:lpstr>Planilha1</vt:lpstr>
      <vt:lpstr>Folha4</vt:lpstr>
      <vt:lpstr>Suprimentos</vt:lpstr>
      <vt:lpstr>Suprimentos!Titulos_de_impressao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Joao Goncalves Castilho de Azevedo</dc:creator>
  <cp:lastModifiedBy>Rafael Almeida</cp:lastModifiedBy>
  <cp:lastPrinted>2023-05-23T17:01:28Z</cp:lastPrinted>
  <dcterms:created xsi:type="dcterms:W3CDTF">2019-08-22T17:44:00Z</dcterms:created>
  <dcterms:modified xsi:type="dcterms:W3CDTF">2025-02-25T04:04:34Z</dcterms:modified>
</cp:coreProperties>
</file>